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6" activeTab="7"/>
  </bookViews>
  <sheets>
    <sheet name="Ansprechpartner" sheetId="1" r:id="rId1"/>
    <sheet name="Terminübersicht" sheetId="2" r:id="rId2"/>
    <sheet name="Terminplan - Tabelle" sheetId="3" r:id="rId3"/>
    <sheet name="Wettkampfprotokolle" sheetId="4" r:id="rId4"/>
    <sheet name="Setzliste" sheetId="5" r:id="rId5"/>
    <sheet name="Einzelliste" sheetId="6" r:id="rId6"/>
    <sheet name="Finalrunde" sheetId="7" r:id="rId7"/>
    <sheet name="Finalprotokolle" sheetId="8" r:id="rId8"/>
    <sheet name="Blankoprotokoll -mit Serien" sheetId="9" r:id="rId9"/>
    <sheet name="Schilder" sheetId="10" r:id="rId10"/>
  </sheets>
  <definedNames>
    <definedName name="_xlnm.Print_Area" localSheetId="0">'Ansprechpartner'!$A$1:$E$15</definedName>
    <definedName name="Excel_BuiltIn_Print_Area1">'Setzliste'!$A:$XFD</definedName>
  </definedNames>
  <calcPr fullCalcOnLoad="1"/>
</workbook>
</file>

<file path=xl/sharedStrings.xml><?xml version="1.0" encoding="utf-8"?>
<sst xmlns="http://schemas.openxmlformats.org/spreadsheetml/2006/main" count="1857" uniqueCount="289">
  <si>
    <t>Ansprechpartner der Vereine</t>
  </si>
  <si>
    <t>SV Althengstett</t>
  </si>
  <si>
    <t xml:space="preserve">Schnattinger Herbert </t>
  </si>
  <si>
    <t>H.Schnattinger@cartech-online.de</t>
  </si>
  <si>
    <t>07051 931 509</t>
  </si>
  <si>
    <t>SV Esslingen</t>
  </si>
  <si>
    <t xml:space="preserve">Berger Michael </t>
  </si>
  <si>
    <t>Micha.Berger@Arcor.de</t>
  </si>
  <si>
    <t>0173 342 47 23</t>
  </si>
  <si>
    <t>SV Heimsheim</t>
  </si>
  <si>
    <t xml:space="preserve">Dieter Rast </t>
  </si>
  <si>
    <t>Dieter-Rast@t online.de</t>
  </si>
  <si>
    <t>0170 725 399 0</t>
  </si>
  <si>
    <t>07033 35461</t>
  </si>
  <si>
    <t>SV Hemmingen</t>
  </si>
  <si>
    <t>Huber Joerg</t>
  </si>
  <si>
    <t>joerg.j.huber@daimler.com</t>
  </si>
  <si>
    <t>0172 735 95 14</t>
  </si>
  <si>
    <t>07150 810 864</t>
  </si>
  <si>
    <t>Indra Heiner</t>
  </si>
  <si>
    <t>heiner.indra@t-online.de</t>
  </si>
  <si>
    <t>0711 863 869</t>
  </si>
  <si>
    <t>SV Hirschlanden</t>
  </si>
  <si>
    <t xml:space="preserve">Seegers Gabi </t>
  </si>
  <si>
    <t>gabi.seegers@arcor.de</t>
  </si>
  <si>
    <t>0171 350 90 22</t>
  </si>
  <si>
    <t>07156 330 660</t>
  </si>
  <si>
    <t>SV Höfingen</t>
  </si>
  <si>
    <t>Fabian Selig</t>
  </si>
  <si>
    <t>f.s.1985@gmx.de</t>
  </si>
  <si>
    <t>0172 6284248</t>
  </si>
  <si>
    <t>07152 700 57 25</t>
  </si>
  <si>
    <t>Emmerich Stefan</t>
  </si>
  <si>
    <t>stefan.emmerich@gmx.de</t>
  </si>
  <si>
    <t>0151 157 168 21</t>
  </si>
  <si>
    <t>07152 455 53</t>
  </si>
  <si>
    <t>SV Merklingen</t>
  </si>
  <si>
    <t>Peter Tallafuss Jun.</t>
  </si>
  <si>
    <t>Peter.Tallafuss@gmx.de</t>
  </si>
  <si>
    <t>0172 725 08 13</t>
  </si>
  <si>
    <t>07033 528 30</t>
  </si>
  <si>
    <t>Ostern</t>
  </si>
  <si>
    <t>Pfingsten</t>
  </si>
  <si>
    <t>Sommer</t>
  </si>
  <si>
    <t>Mo</t>
  </si>
  <si>
    <t>Osterferien</t>
  </si>
  <si>
    <t>Pfingstferien</t>
  </si>
  <si>
    <t>Termine Landesmeisterschaft ???</t>
  </si>
  <si>
    <t>Gruppe A</t>
  </si>
  <si>
    <t>Gruppe B</t>
  </si>
  <si>
    <t>Einteilung</t>
  </si>
  <si>
    <t>Tabelle</t>
  </si>
  <si>
    <t>Hemmingen 1</t>
  </si>
  <si>
    <t>MP</t>
  </si>
  <si>
    <t xml:space="preserve"> EP</t>
  </si>
  <si>
    <t>Althengstett 1</t>
  </si>
  <si>
    <t>Merklingen 1</t>
  </si>
  <si>
    <t>:</t>
  </si>
  <si>
    <t>Althengstett 2</t>
  </si>
  <si>
    <t>Hirschlanden 1</t>
  </si>
  <si>
    <t>Heimsheim 1</t>
  </si>
  <si>
    <t>Esslingen 1</t>
  </si>
  <si>
    <t>Hemmingen 2</t>
  </si>
  <si>
    <t>Höfingen 1</t>
  </si>
  <si>
    <t>-</t>
  </si>
  <si>
    <t xml:space="preserve">: </t>
  </si>
  <si>
    <t>19.00 Uhr</t>
  </si>
  <si>
    <t xml:space="preserve">Kreispokal - Jugendwettkämpfe        </t>
  </si>
  <si>
    <t xml:space="preserve">Datum : </t>
  </si>
  <si>
    <t xml:space="preserve">         Punkte</t>
  </si>
  <si>
    <t>E7</t>
  </si>
  <si>
    <t>E8</t>
  </si>
  <si>
    <t>E9</t>
  </si>
  <si>
    <t>E10</t>
  </si>
  <si>
    <t>Unterschrift</t>
  </si>
  <si>
    <r>
      <t>Setzliste</t>
    </r>
    <r>
      <rPr>
        <u val="single"/>
        <sz val="10"/>
        <rFont val="Arial"/>
        <family val="2"/>
      </rPr>
      <t xml:space="preserve"> für Wettkampftag Nr.</t>
    </r>
  </si>
  <si>
    <t>Name</t>
  </si>
  <si>
    <t>Verein</t>
  </si>
  <si>
    <t>VF</t>
  </si>
  <si>
    <t>HF</t>
  </si>
  <si>
    <t>F</t>
  </si>
  <si>
    <t>Schwämmle</t>
  </si>
  <si>
    <t>, Maximilian</t>
  </si>
  <si>
    <t>Ahst 1</t>
  </si>
  <si>
    <t>LG</t>
  </si>
  <si>
    <t>Schüle</t>
  </si>
  <si>
    <t>, Fabian</t>
  </si>
  <si>
    <t>Schwarze</t>
  </si>
  <si>
    <t>, Marius</t>
  </si>
  <si>
    <t>Ahst 2</t>
  </si>
  <si>
    <t>Lutz</t>
  </si>
  <si>
    <t>, Alexander</t>
  </si>
  <si>
    <t>Klose</t>
  </si>
  <si>
    <t>, Thomas</t>
  </si>
  <si>
    <t>Sannwald</t>
  </si>
  <si>
    <t>, Maurice</t>
  </si>
  <si>
    <t>Ess 1</t>
  </si>
  <si>
    <t>Ziegler</t>
  </si>
  <si>
    <t>, Kai</t>
  </si>
  <si>
    <t>LP</t>
  </si>
  <si>
    <t>Rast</t>
  </si>
  <si>
    <t>, Vivien</t>
  </si>
  <si>
    <t>Hei 1</t>
  </si>
  <si>
    <t>Stiefel</t>
  </si>
  <si>
    <t>, Moritz</t>
  </si>
  <si>
    <t>Wendel</t>
  </si>
  <si>
    <t>, Peter</t>
  </si>
  <si>
    <t>Wustmann</t>
  </si>
  <si>
    <t>, Erik</t>
  </si>
  <si>
    <t>Hem 1</t>
  </si>
  <si>
    <t>Saam</t>
  </si>
  <si>
    <t>, Marcel</t>
  </si>
  <si>
    <t>Leeger</t>
  </si>
  <si>
    <t>Nusser</t>
  </si>
  <si>
    <t>, Benedikt</t>
  </si>
  <si>
    <t>Hirt</t>
  </si>
  <si>
    <t>Hem 2</t>
  </si>
  <si>
    <t>Herrmann</t>
  </si>
  <si>
    <t>, Michael</t>
  </si>
  <si>
    <t>Seegers</t>
  </si>
  <si>
    <t>, Isabel</t>
  </si>
  <si>
    <t>Hir 1</t>
  </si>
  <si>
    <t>Röhl</t>
  </si>
  <si>
    <t>, Teresa</t>
  </si>
  <si>
    <t>Galluccio</t>
  </si>
  <si>
    <t>, Filomena</t>
  </si>
  <si>
    <t>Gintz</t>
  </si>
  <si>
    <t>, Florian</t>
  </si>
  <si>
    <t>, Robin</t>
  </si>
  <si>
    <t>Höf 1</t>
  </si>
  <si>
    <t>Weimer</t>
  </si>
  <si>
    <t>, Carina</t>
  </si>
  <si>
    <t>Stadler</t>
  </si>
  <si>
    <t>Spörle</t>
  </si>
  <si>
    <t>Mer</t>
  </si>
  <si>
    <t>Rapp</t>
  </si>
  <si>
    <t>, Corinna</t>
  </si>
  <si>
    <t>Frick</t>
  </si>
  <si>
    <t>, Heiko</t>
  </si>
  <si>
    <t>Wendt</t>
  </si>
  <si>
    <t>, Marvin</t>
  </si>
  <si>
    <t>Einzelliste</t>
  </si>
  <si>
    <t xml:space="preserve">             Ges.     </t>
  </si>
  <si>
    <t>Schnitt</t>
  </si>
  <si>
    <t>Rang</t>
  </si>
  <si>
    <t xml:space="preserve">         alle</t>
  </si>
  <si>
    <t xml:space="preserve"> </t>
  </si>
  <si>
    <t>Viertelfinale</t>
  </si>
  <si>
    <t>V1</t>
  </si>
  <si>
    <t>8.30 Uhr</t>
  </si>
  <si>
    <t xml:space="preserve"> - </t>
  </si>
  <si>
    <t>V2</t>
  </si>
  <si>
    <t>9.20 Uhr</t>
  </si>
  <si>
    <t>V3</t>
  </si>
  <si>
    <t>10.10 Uhr</t>
  </si>
  <si>
    <t>V4</t>
  </si>
  <si>
    <t>11.00 Uhr</t>
  </si>
  <si>
    <t>Halbfinale</t>
  </si>
  <si>
    <t>H1</t>
  </si>
  <si>
    <t xml:space="preserve">11.50 Uhr </t>
  </si>
  <si>
    <t>H2</t>
  </si>
  <si>
    <t>12.40 Uhr</t>
  </si>
  <si>
    <t>UM 3. Platz</t>
  </si>
  <si>
    <t xml:space="preserve">13.30 Uhr </t>
  </si>
  <si>
    <t>Finale</t>
  </si>
  <si>
    <t>14.20 Uhr</t>
  </si>
  <si>
    <t>Wettkampfzeit : Probeschießen 10 min , 30 Min Wettkampf</t>
  </si>
  <si>
    <t xml:space="preserve">   Kreispokal - Jugendwettkämpfe</t>
  </si>
  <si>
    <t>Viertelfinale 1</t>
  </si>
  <si>
    <t>Viertelfinale 2</t>
  </si>
  <si>
    <t>Heimmannschaft</t>
  </si>
  <si>
    <t>Gastmannschaft</t>
  </si>
  <si>
    <t>Vereinsname :</t>
  </si>
  <si>
    <t>StNr</t>
  </si>
  <si>
    <t xml:space="preserve">                      Name</t>
  </si>
  <si>
    <t>Ges</t>
  </si>
  <si>
    <t xml:space="preserve">    Zwischenst.</t>
  </si>
  <si>
    <t>Zwischenstand</t>
  </si>
  <si>
    <t>Stechen</t>
  </si>
  <si>
    <t>Endstand</t>
  </si>
  <si>
    <t>Mannschaftsführer Heimmannschaft</t>
  </si>
  <si>
    <t xml:space="preserve">           Leitender Kampfrichter</t>
  </si>
  <si>
    <t>Mannschaftsführer Gastmannschaft</t>
  </si>
  <si>
    <r>
      <t xml:space="preserve">Wettkampfbericht: </t>
    </r>
    <r>
      <rPr>
        <u val="single"/>
        <sz val="6"/>
        <rFont val="Arial"/>
        <family val="2"/>
      </rPr>
      <t>( Besondere Vorkommnisse, Zuschauer, Medienvertreter usw.)</t>
    </r>
  </si>
  <si>
    <t>Viertelfinale 3</t>
  </si>
  <si>
    <t>Viertelfinale 4</t>
  </si>
  <si>
    <t>Halbfinale 1</t>
  </si>
  <si>
    <t>Halbfinale 2</t>
  </si>
  <si>
    <t>Kleines Finale (um 3. Platz)</t>
  </si>
  <si>
    <t>Datum :</t>
  </si>
  <si>
    <t>Hild</t>
  </si>
  <si>
    <t>, Henrik</t>
  </si>
  <si>
    <t>02.04 - 13.04</t>
  </si>
  <si>
    <t>29.05 - 09.06</t>
  </si>
  <si>
    <t>26.07 - 08.09</t>
  </si>
  <si>
    <t xml:space="preserve">Finale  </t>
  </si>
  <si>
    <t>NEUER Terminplan für 2012 !!!</t>
  </si>
  <si>
    <t>Mo.11.06.12</t>
  </si>
  <si>
    <t>Mo.25.06.12</t>
  </si>
  <si>
    <t>Magstadt 1</t>
  </si>
  <si>
    <t>Ferien 2012</t>
  </si>
  <si>
    <t>2012</t>
  </si>
  <si>
    <t>Novkinic</t>
  </si>
  <si>
    <t>, Abdullah</t>
  </si>
  <si>
    <t>Kenner</t>
  </si>
  <si>
    <t>, Jan</t>
  </si>
  <si>
    <t>Huzel</t>
  </si>
  <si>
    <t>, Tobias</t>
  </si>
  <si>
    <t>Gutekunst</t>
  </si>
  <si>
    <t>, Katja</t>
  </si>
  <si>
    <t>Fischer</t>
  </si>
  <si>
    <t xml:space="preserve">, Max </t>
  </si>
  <si>
    <t>Kaupe</t>
  </si>
  <si>
    <t>Rut</t>
  </si>
  <si>
    <t>Schenk</t>
  </si>
  <si>
    <t>Acker</t>
  </si>
  <si>
    <t>, Yannick</t>
  </si>
  <si>
    <t>Mühmer</t>
  </si>
  <si>
    <t>, Skye</t>
  </si>
  <si>
    <t>Graf</t>
  </si>
  <si>
    <t>Weiß</t>
  </si>
  <si>
    <t>Schnaufer</t>
  </si>
  <si>
    <t>, Kevin</t>
  </si>
  <si>
    <t>Kühnle</t>
  </si>
  <si>
    <t>, Dominik</t>
  </si>
  <si>
    <t>Cotrus</t>
  </si>
  <si>
    <t>, Nathanael</t>
  </si>
  <si>
    <t>, Franziska</t>
  </si>
  <si>
    <t>Peres</t>
  </si>
  <si>
    <t>Dix</t>
  </si>
  <si>
    <t>, Lucas</t>
  </si>
  <si>
    <t>Mag</t>
  </si>
  <si>
    <t>Bohner</t>
  </si>
  <si>
    <t>, Pascal</t>
  </si>
  <si>
    <t>Pill</t>
  </si>
  <si>
    <t>, Alena</t>
  </si>
  <si>
    <t>Klumpp</t>
  </si>
  <si>
    <t xml:space="preserve">, Marc </t>
  </si>
  <si>
    <t>, Carolin</t>
  </si>
  <si>
    <t>, Julian</t>
  </si>
  <si>
    <t>Rutesheim 1</t>
  </si>
  <si>
    <t>SSGI Magstadt</t>
  </si>
  <si>
    <t>Schmidt Markus</t>
  </si>
  <si>
    <t>01525 4543044</t>
  </si>
  <si>
    <t>07033 406148</t>
  </si>
  <si>
    <t>Kühne Thomas</t>
  </si>
  <si>
    <t>thomas.m.kuehne@t-online.de</t>
  </si>
  <si>
    <t>07051 13588</t>
  </si>
  <si>
    <t>Sgi Rutesheim</t>
  </si>
  <si>
    <t>Kessler Klaus</t>
  </si>
  <si>
    <t>kessler.klaus@freenet.de</t>
  </si>
  <si>
    <t>0171 713 62 06</t>
  </si>
  <si>
    <t xml:space="preserve">          KREIS - JUGENDPOKAL 2012</t>
  </si>
  <si>
    <t>markusmsschmidt@web.de</t>
  </si>
  <si>
    <t>Mo.30.04.12</t>
  </si>
  <si>
    <t>Mo.14.05.12</t>
  </si>
  <si>
    <t>Mo.09.07.12</t>
  </si>
  <si>
    <r>
      <t xml:space="preserve">                Terminplan für die Finalrunde am   21.07.12      </t>
    </r>
    <r>
      <rPr>
        <sz val="18"/>
        <color indexed="10"/>
        <rFont val="Arial"/>
        <family val="2"/>
      </rPr>
      <t xml:space="preserve"> </t>
    </r>
    <r>
      <rPr>
        <sz val="18"/>
        <rFont val="Arial"/>
        <family val="2"/>
      </rPr>
      <t xml:space="preserve">in  Hirschlanden  </t>
    </r>
  </si>
  <si>
    <t>WK frei</t>
  </si>
  <si>
    <t>Schmidt</t>
  </si>
  <si>
    <t>Pfeil</t>
  </si>
  <si>
    <t>, Daniel</t>
  </si>
  <si>
    <t>Kontrovski</t>
  </si>
  <si>
    <t>, Frank</t>
  </si>
  <si>
    <t>30.04.12</t>
  </si>
  <si>
    <t>Hofingen 1</t>
  </si>
  <si>
    <t>Bernhardt</t>
  </si>
  <si>
    <t>, Sophie</t>
  </si>
  <si>
    <t>Stechschuss Schütze Nr. 1</t>
  </si>
  <si>
    <t>Stechschuss Schütze Nr. 2</t>
  </si>
  <si>
    <t>07.05.12</t>
  </si>
  <si>
    <t>14.05.12</t>
  </si>
  <si>
    <t>Stechschuss Schütze Nr. 3</t>
  </si>
  <si>
    <t>Stechschuss Schütze Nr. 4</t>
  </si>
  <si>
    <t>11.06.12</t>
  </si>
  <si>
    <t>25.06.12</t>
  </si>
  <si>
    <t>Kittelberger</t>
  </si>
  <si>
    <t>, Mike</t>
  </si>
  <si>
    <t>09.07.12</t>
  </si>
  <si>
    <t>WK 1-4</t>
  </si>
  <si>
    <t>Esslingen</t>
  </si>
  <si>
    <t>Heimsheim</t>
  </si>
  <si>
    <t>Merklingen</t>
  </si>
  <si>
    <t xml:space="preserve">Hirschlanden </t>
  </si>
  <si>
    <t>Hirschlanden</t>
  </si>
  <si>
    <t xml:space="preserve">Althengstett </t>
  </si>
  <si>
    <t>Althengstett</t>
  </si>
  <si>
    <t xml:space="preserve">Höfingen </t>
  </si>
  <si>
    <t>Hemmingen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</si>
</sst>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2">
    <font>
      <sz val="10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22"/>
      <name val="Arial"/>
      <family val="2"/>
    </font>
    <font>
      <u val="single"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24"/>
      <name val="Arial"/>
      <family val="2"/>
    </font>
    <font>
      <u val="single"/>
      <sz val="6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22"/>
      <color indexed="9"/>
      <name val="Arial"/>
      <family val="2"/>
    </font>
    <font>
      <sz val="24"/>
      <color indexed="9"/>
      <name val="Arial"/>
      <family val="2"/>
    </font>
    <font>
      <sz val="20"/>
      <color indexed="9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22"/>
      <color theme="0"/>
      <name val="Arial"/>
      <family val="2"/>
    </font>
    <font>
      <sz val="24"/>
      <color theme="0"/>
      <name val="Arial"/>
      <family val="2"/>
    </font>
    <font>
      <sz val="20"/>
      <color theme="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0" borderId="0" xfId="47" applyNumberForma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" fontId="5" fillId="0" borderId="0" xfId="0" applyNumberFormat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" fontId="1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17" fontId="4" fillId="0" borderId="0" xfId="0" applyNumberFormat="1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12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23" fillId="0" borderId="29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20" fillId="0" borderId="27" xfId="0" applyFont="1" applyBorder="1" applyAlignment="1">
      <alignment/>
    </xf>
    <xf numFmtId="1" fontId="2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/>
    </xf>
    <xf numFmtId="0" fontId="22" fillId="0" borderId="24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7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38" xfId="0" applyNumberFormat="1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0" fillId="0" borderId="39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20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left"/>
    </xf>
    <xf numFmtId="0" fontId="22" fillId="0" borderId="52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" fontId="23" fillId="0" borderId="29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48" xfId="0" applyFill="1" applyBorder="1" applyAlignment="1">
      <alignment/>
    </xf>
    <xf numFmtId="0" fontId="66" fillId="0" borderId="0" xfId="0" applyFont="1" applyAlignment="1">
      <alignment horizontal="center"/>
    </xf>
    <xf numFmtId="16" fontId="66" fillId="0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53" xfId="0" applyFont="1" applyFill="1" applyBorder="1" applyAlignment="1">
      <alignment horizontal="center"/>
    </xf>
    <xf numFmtId="14" fontId="5" fillId="0" borderId="46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/>
    </xf>
    <xf numFmtId="0" fontId="18" fillId="0" borderId="0" xfId="0" applyFont="1" applyBorder="1" applyAlignment="1" quotePrefix="1">
      <alignment/>
    </xf>
    <xf numFmtId="0" fontId="5" fillId="0" borderId="29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53" xfId="0" applyFill="1" applyBorder="1" applyAlignment="1">
      <alignment/>
    </xf>
    <xf numFmtId="0" fontId="12" fillId="0" borderId="46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 horizontal="right" vertical="center" wrapText="1"/>
    </xf>
    <xf numFmtId="0" fontId="5" fillId="0" borderId="62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9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1" fontId="68" fillId="0" borderId="23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0" fillId="0" borderId="41" xfId="0" applyFill="1" applyBorder="1" applyAlignment="1">
      <alignment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46" xfId="0" applyFill="1" applyBorder="1" applyAlignment="1">
      <alignment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69" fillId="0" borderId="18" xfId="0" applyFont="1" applyFill="1" applyBorder="1" applyAlignment="1">
      <alignment horizontal="center"/>
    </xf>
    <xf numFmtId="0" fontId="70" fillId="0" borderId="24" xfId="0" applyFont="1" applyFill="1" applyBorder="1" applyAlignment="1">
      <alignment/>
    </xf>
    <xf numFmtId="0" fontId="71" fillId="0" borderId="25" xfId="0" applyFont="1" applyFill="1" applyBorder="1" applyAlignment="1">
      <alignment/>
    </xf>
    <xf numFmtId="0" fontId="71" fillId="0" borderId="25" xfId="0" applyFont="1" applyFill="1" applyBorder="1" applyAlignment="1">
      <alignment horizontal="right"/>
    </xf>
    <xf numFmtId="0" fontId="71" fillId="0" borderId="26" xfId="0" applyFont="1" applyFill="1" applyBorder="1" applyAlignment="1">
      <alignment/>
    </xf>
    <xf numFmtId="0" fontId="70" fillId="0" borderId="48" xfId="0" applyFont="1" applyFill="1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69" fillId="35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" fontId="23" fillId="35" borderId="23" xfId="0" applyNumberFormat="1" applyFont="1" applyFill="1" applyBorder="1" applyAlignment="1">
      <alignment horizontal="center"/>
    </xf>
    <xf numFmtId="1" fontId="68" fillId="35" borderId="2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6"/>
          <bgColor indexed="9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3</xdr:col>
      <xdr:colOff>742950</xdr:colOff>
      <xdr:row>8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457200" y="942975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0</xdr:row>
      <xdr:rowOff>133350</xdr:rowOff>
    </xdr:from>
    <xdr:to>
      <xdr:col>3</xdr:col>
      <xdr:colOff>742950</xdr:colOff>
      <xdr:row>3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457200" y="133350"/>
          <a:ext cx="22574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  <xdr:twoCellAnchor>
    <xdr:from>
      <xdr:col>1</xdr:col>
      <xdr:colOff>9525</xdr:colOff>
      <xdr:row>10</xdr:row>
      <xdr:rowOff>133350</xdr:rowOff>
    </xdr:from>
    <xdr:to>
      <xdr:col>3</xdr:col>
      <xdr:colOff>742950</xdr:colOff>
      <xdr:row>13</xdr:row>
      <xdr:rowOff>76200</xdr:rowOff>
    </xdr:to>
    <xdr:sp>
      <xdr:nvSpPr>
        <xdr:cNvPr id="3" name="AutoShape 8"/>
        <xdr:cNvSpPr>
          <a:spLocks/>
        </xdr:cNvSpPr>
      </xdr:nvSpPr>
      <xdr:spPr>
        <a:xfrm>
          <a:off x="457200" y="1752600"/>
          <a:ext cx="225742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Times New Roman"/>
              <a:cs typeface="Times New Roman"/>
            </a:rPr>
            <a:t>Kreisjugendpokal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5.421875" style="1" customWidth="1"/>
    <col min="2" max="2" width="31.8515625" style="1" customWidth="1"/>
    <col min="3" max="3" width="51.28125" style="1" customWidth="1"/>
    <col min="4" max="5" width="25.00390625" style="1" customWidth="1"/>
    <col min="6" max="16384" width="11.421875" style="1" customWidth="1"/>
  </cols>
  <sheetData>
    <row r="2" ht="25.5">
      <c r="B2" s="2" t="s">
        <v>0</v>
      </c>
    </row>
    <row r="4" spans="1:5" ht="24.75" customHeight="1">
      <c r="A4" s="3" t="s">
        <v>1</v>
      </c>
      <c r="B4" s="3" t="s">
        <v>2</v>
      </c>
      <c r="C4" s="3" t="s">
        <v>3</v>
      </c>
      <c r="E4" s="3" t="s">
        <v>4</v>
      </c>
    </row>
    <row r="5" spans="1:5" ht="24.75" customHeight="1">
      <c r="A5" s="3" t="s">
        <v>1</v>
      </c>
      <c r="B5" s="4" t="s">
        <v>245</v>
      </c>
      <c r="C5" s="75" t="s">
        <v>246</v>
      </c>
      <c r="D5" s="5"/>
      <c r="E5" s="5" t="s">
        <v>247</v>
      </c>
    </row>
    <row r="6" spans="1:5" ht="24.75" customHeight="1">
      <c r="A6" s="3" t="s">
        <v>5</v>
      </c>
      <c r="B6" s="3" t="s">
        <v>6</v>
      </c>
      <c r="C6" s="3" t="s">
        <v>7</v>
      </c>
      <c r="D6" s="3" t="s">
        <v>8</v>
      </c>
      <c r="E6" s="3"/>
    </row>
    <row r="7" spans="1:5" ht="24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</row>
    <row r="8" spans="1:5" ht="24.75" customHeight="1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</row>
    <row r="9" spans="1:5" ht="24.75" customHeight="1">
      <c r="A9" s="3" t="s">
        <v>14</v>
      </c>
      <c r="B9" s="3" t="s">
        <v>19</v>
      </c>
      <c r="C9" s="4" t="s">
        <v>20</v>
      </c>
      <c r="D9" s="3"/>
      <c r="E9" s="3" t="s">
        <v>21</v>
      </c>
    </row>
    <row r="10" spans="1:5" ht="24.75" customHeight="1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26</v>
      </c>
    </row>
    <row r="11" spans="1:5" ht="24.75" customHeight="1">
      <c r="A11" s="3" t="s">
        <v>27</v>
      </c>
      <c r="B11" s="3" t="s">
        <v>28</v>
      </c>
      <c r="C11" s="3" t="s">
        <v>29</v>
      </c>
      <c r="D11" s="4" t="s">
        <v>30</v>
      </c>
      <c r="E11" s="3" t="s">
        <v>31</v>
      </c>
    </row>
    <row r="12" spans="1:5" ht="24.75" customHeight="1">
      <c r="A12" s="3" t="s">
        <v>27</v>
      </c>
      <c r="B12" s="3" t="s">
        <v>32</v>
      </c>
      <c r="C12" s="4" t="s">
        <v>33</v>
      </c>
      <c r="D12" s="4" t="s">
        <v>34</v>
      </c>
      <c r="E12" s="3" t="s">
        <v>35</v>
      </c>
    </row>
    <row r="13" spans="1:5" ht="24.75" customHeight="1">
      <c r="A13" s="3" t="s">
        <v>36</v>
      </c>
      <c r="B13" s="3" t="s">
        <v>37</v>
      </c>
      <c r="C13" s="3" t="s">
        <v>38</v>
      </c>
      <c r="D13" s="3" t="s">
        <v>39</v>
      </c>
      <c r="E13" s="3" t="s">
        <v>40</v>
      </c>
    </row>
    <row r="14" spans="1:5" ht="24.75" customHeight="1">
      <c r="A14" s="3" t="s">
        <v>241</v>
      </c>
      <c r="B14" s="3" t="s">
        <v>242</v>
      </c>
      <c r="C14" s="75" t="s">
        <v>253</v>
      </c>
      <c r="D14" s="3" t="s">
        <v>243</v>
      </c>
      <c r="E14" s="3" t="s">
        <v>244</v>
      </c>
    </row>
    <row r="15" spans="1:5" ht="24.75" customHeight="1">
      <c r="A15" s="3" t="s">
        <v>248</v>
      </c>
      <c r="B15" s="3" t="s">
        <v>249</v>
      </c>
      <c r="C15" s="75" t="s">
        <v>250</v>
      </c>
      <c r="D15" s="3" t="s">
        <v>251</v>
      </c>
      <c r="E15" s="3"/>
    </row>
    <row r="16" spans="1:5" ht="24.75" customHeight="1">
      <c r="A16" s="3"/>
      <c r="B16" s="3"/>
      <c r="C16" s="3"/>
      <c r="D16" s="3"/>
      <c r="E16" s="3"/>
    </row>
    <row r="17" spans="1:5" ht="20.25">
      <c r="A17" s="3"/>
      <c r="B17" s="4"/>
      <c r="C17" s="4"/>
      <c r="D17" s="5"/>
      <c r="E17" s="4"/>
    </row>
    <row r="21" ht="12.75">
      <c r="C21" s="6"/>
    </row>
    <row r="22" ht="20.25">
      <c r="C22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5" max="5" width="6.7109375" style="0" customWidth="1"/>
    <col min="9" max="9" width="6.7109375" style="0" customWidth="1"/>
  </cols>
  <sheetData>
    <row r="1" spans="1:5" ht="12.75" customHeight="1">
      <c r="A1" s="149"/>
      <c r="B1" s="150"/>
      <c r="C1" s="150"/>
      <c r="D1" s="150"/>
      <c r="E1" s="151"/>
    </row>
    <row r="2" spans="1:5" ht="12.75" customHeight="1">
      <c r="A2" s="152"/>
      <c r="B2" s="153"/>
      <c r="C2" s="153"/>
      <c r="D2" s="154"/>
      <c r="E2" s="155"/>
    </row>
    <row r="3" spans="1:8" ht="12.75" customHeight="1">
      <c r="A3" s="156"/>
      <c r="B3" s="154"/>
      <c r="C3" s="154"/>
      <c r="D3" s="154"/>
      <c r="E3" s="155"/>
      <c r="F3" s="1"/>
      <c r="G3" s="1"/>
      <c r="H3" s="1"/>
    </row>
    <row r="4" spans="1:8" ht="12.75" customHeight="1">
      <c r="A4" s="157"/>
      <c r="B4" s="158"/>
      <c r="C4" s="158"/>
      <c r="D4" s="158"/>
      <c r="E4" s="159"/>
      <c r="F4" s="1"/>
      <c r="G4" s="1"/>
      <c r="H4" s="1"/>
    </row>
    <row r="5" spans="1:8" ht="12.75" customHeight="1">
      <c r="A5" s="40"/>
      <c r="B5" s="40"/>
      <c r="C5" s="40"/>
      <c r="E5" s="1"/>
      <c r="F5" s="1"/>
      <c r="G5" s="1"/>
      <c r="H5" s="1"/>
    </row>
    <row r="6" spans="1:8" ht="12.75" customHeight="1">
      <c r="A6" s="149"/>
      <c r="B6" s="150"/>
      <c r="C6" s="150"/>
      <c r="D6" s="150"/>
      <c r="E6" s="151"/>
      <c r="F6" s="1"/>
      <c r="G6" s="1"/>
      <c r="H6" s="1"/>
    </row>
    <row r="7" spans="1:8" ht="12.75" customHeight="1">
      <c r="A7" s="152"/>
      <c r="B7" s="153"/>
      <c r="C7" s="153"/>
      <c r="D7" s="154"/>
      <c r="E7" s="155"/>
      <c r="F7" s="1"/>
      <c r="G7" s="1"/>
      <c r="H7" s="1"/>
    </row>
    <row r="8" spans="1:8" ht="12.75" customHeight="1">
      <c r="A8" s="156"/>
      <c r="B8" s="154"/>
      <c r="C8" s="154"/>
      <c r="D8" s="154"/>
      <c r="E8" s="155"/>
      <c r="F8" s="1"/>
      <c r="G8" s="1"/>
      <c r="H8" s="1"/>
    </row>
    <row r="9" spans="1:8" ht="12.75" customHeight="1">
      <c r="A9" s="157"/>
      <c r="B9" s="158"/>
      <c r="C9" s="158"/>
      <c r="D9" s="158"/>
      <c r="E9" s="159"/>
      <c r="F9" s="1"/>
      <c r="G9" s="1"/>
      <c r="H9" s="1"/>
    </row>
    <row r="10" spans="1:8" ht="12.75" customHeight="1">
      <c r="A10" s="160"/>
      <c r="B10" s="160"/>
      <c r="C10" s="160"/>
      <c r="D10" s="40"/>
      <c r="E10" s="40"/>
      <c r="F10" s="1"/>
      <c r="G10" s="1"/>
      <c r="H10" s="1"/>
    </row>
    <row r="11" spans="1:5" ht="12.75" customHeight="1">
      <c r="A11" s="149"/>
      <c r="B11" s="150"/>
      <c r="C11" s="150"/>
      <c r="D11" s="150"/>
      <c r="E11" s="151"/>
    </row>
    <row r="12" spans="1:5" ht="12.75" customHeight="1">
      <c r="A12" s="152"/>
      <c r="B12" s="153"/>
      <c r="C12" s="153"/>
      <c r="D12" s="154"/>
      <c r="E12" s="155"/>
    </row>
    <row r="13" spans="1:5" ht="12.75" customHeight="1">
      <c r="A13" s="156"/>
      <c r="B13" s="154"/>
      <c r="C13" s="154"/>
      <c r="D13" s="154"/>
      <c r="E13" s="155"/>
    </row>
    <row r="14" spans="1:5" ht="12.75" customHeight="1">
      <c r="A14" s="157"/>
      <c r="B14" s="158"/>
      <c r="C14" s="158"/>
      <c r="D14" s="158"/>
      <c r="E14" s="159"/>
    </row>
    <row r="15" spans="1:5" ht="12.75" customHeight="1">
      <c r="A15" s="40"/>
      <c r="B15" s="40"/>
      <c r="C15" s="40"/>
      <c r="D15" s="40"/>
      <c r="E15" s="40"/>
    </row>
    <row r="16" spans="1:3" ht="12.75" customHeight="1">
      <c r="A16" s="160"/>
      <c r="B16" s="160"/>
      <c r="C16" s="160"/>
    </row>
    <row r="17" spans="1:3" ht="12.75" customHeight="1">
      <c r="A17" s="40"/>
      <c r="B17" s="40"/>
      <c r="C17" s="40"/>
    </row>
    <row r="18" spans="1:3" ht="12.75" customHeight="1">
      <c r="A18" s="40"/>
      <c r="B18" s="40"/>
      <c r="C18" s="40"/>
    </row>
    <row r="19" spans="1:6" ht="12.75" customHeight="1">
      <c r="A19" s="160"/>
      <c r="B19" s="160"/>
      <c r="C19" s="160"/>
      <c r="E19" s="1"/>
      <c r="F19" s="1"/>
    </row>
    <row r="20" spans="5:6" ht="12.75" customHeight="1">
      <c r="E20" s="1"/>
      <c r="F20" s="1"/>
    </row>
    <row r="21" spans="5:6" ht="12.75" customHeight="1">
      <c r="E21" s="1"/>
      <c r="F21" s="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40" ht="12.75" customHeight="1"/>
  </sheetData>
  <sheetProtection selectLockedCells="1" selectUnlockedCells="1"/>
  <printOptions/>
  <pageMargins left="0.1597222222222222" right="0.7479166666666667" top="0.2902777777777778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140625" style="7" customWidth="1"/>
    <col min="2" max="2" width="13.140625" style="8" customWidth="1"/>
    <col min="3" max="4" width="13.140625" style="7" customWidth="1"/>
    <col min="5" max="5" width="13.140625" style="8" customWidth="1"/>
    <col min="6" max="7" width="13.140625" style="7" customWidth="1"/>
    <col min="8" max="10" width="13.140625" style="8" customWidth="1"/>
    <col min="11" max="14" width="8.57421875" style="7" customWidth="1"/>
    <col min="15" max="28" width="8.57421875" style="8" customWidth="1"/>
    <col min="29" max="16384" width="11.421875" style="8" customWidth="1"/>
  </cols>
  <sheetData>
    <row r="1" spans="1:5" ht="15">
      <c r="A1" s="9" t="s">
        <v>200</v>
      </c>
      <c r="B1" s="10"/>
      <c r="C1" s="11" t="s">
        <v>41</v>
      </c>
      <c r="E1" s="8" t="s">
        <v>192</v>
      </c>
    </row>
    <row r="2" spans="3:5" ht="15">
      <c r="C2" s="11" t="s">
        <v>42</v>
      </c>
      <c r="E2" s="8" t="s">
        <v>193</v>
      </c>
    </row>
    <row r="3" spans="3:5" ht="15">
      <c r="C3" s="11" t="s">
        <v>43</v>
      </c>
      <c r="E3" s="8" t="s">
        <v>194</v>
      </c>
    </row>
    <row r="4" spans="2:10" ht="15">
      <c r="B4" s="7"/>
      <c r="E4" s="7"/>
      <c r="H4" s="7"/>
      <c r="I4" s="7"/>
      <c r="J4" s="7"/>
    </row>
    <row r="5" spans="2:11" ht="15">
      <c r="B5" s="7"/>
      <c r="H5" s="12"/>
      <c r="I5" s="7"/>
      <c r="J5" s="13"/>
      <c r="K5" s="14"/>
    </row>
    <row r="6" spans="1:10" ht="15">
      <c r="A6"/>
      <c r="C6" s="15" t="s">
        <v>44</v>
      </c>
      <c r="D6" s="16">
        <v>40994</v>
      </c>
      <c r="E6" s="8" t="s">
        <v>196</v>
      </c>
      <c r="H6" s="12"/>
      <c r="I6" s="17"/>
      <c r="J6" s="13"/>
    </row>
    <row r="7" spans="2:10" ht="15">
      <c r="B7" s="21" t="s">
        <v>45</v>
      </c>
      <c r="C7" s="247" t="s">
        <v>44</v>
      </c>
      <c r="D7" s="248">
        <v>41001</v>
      </c>
      <c r="E7" s="7"/>
      <c r="H7" s="13"/>
      <c r="J7" s="12"/>
    </row>
    <row r="8" spans="2:10" ht="15">
      <c r="B8" s="7"/>
      <c r="C8" s="247" t="s">
        <v>44</v>
      </c>
      <c r="D8" s="248">
        <v>41008</v>
      </c>
      <c r="E8" s="18"/>
      <c r="H8" s="19"/>
      <c r="I8" s="7"/>
      <c r="J8" s="19"/>
    </row>
    <row r="9" spans="3:10" ht="15">
      <c r="C9" s="20" t="s">
        <v>44</v>
      </c>
      <c r="D9" s="16">
        <v>41015</v>
      </c>
      <c r="H9" s="13"/>
      <c r="I9" s="17"/>
      <c r="J9" s="13"/>
    </row>
    <row r="10" spans="3:10" ht="15">
      <c r="C10" s="20" t="s">
        <v>44</v>
      </c>
      <c r="D10" s="16">
        <v>41022</v>
      </c>
      <c r="E10" s="7"/>
      <c r="H10" s="12"/>
      <c r="I10" s="17"/>
      <c r="J10" s="12"/>
    </row>
    <row r="11" spans="2:10" ht="15">
      <c r="B11" s="7"/>
      <c r="C11" s="20" t="s">
        <v>44</v>
      </c>
      <c r="D11" s="16">
        <v>41029</v>
      </c>
      <c r="H11" s="13"/>
      <c r="I11" s="7"/>
      <c r="J11" s="13"/>
    </row>
    <row r="12" spans="2:10" ht="15">
      <c r="B12" s="17"/>
      <c r="C12" s="20" t="s">
        <v>44</v>
      </c>
      <c r="D12" s="16">
        <v>41036</v>
      </c>
      <c r="E12" s="7"/>
      <c r="H12" s="13"/>
      <c r="I12" s="7"/>
      <c r="J12" s="12"/>
    </row>
    <row r="13" spans="3:10" ht="15">
      <c r="C13" s="20" t="s">
        <v>44</v>
      </c>
      <c r="D13" s="16">
        <v>41043</v>
      </c>
      <c r="E13" s="7"/>
      <c r="H13" s="13"/>
      <c r="I13" s="7"/>
      <c r="J13" s="12"/>
    </row>
    <row r="14" spans="3:10" ht="15">
      <c r="C14" s="20" t="s">
        <v>44</v>
      </c>
      <c r="D14" s="16">
        <v>41050</v>
      </c>
      <c r="H14" s="13"/>
      <c r="I14" s="17"/>
      <c r="J14" s="13"/>
    </row>
    <row r="15" spans="2:10" ht="15">
      <c r="B15" s="22" t="s">
        <v>46</v>
      </c>
      <c r="C15" s="249" t="s">
        <v>44</v>
      </c>
      <c r="D15" s="248">
        <v>41057</v>
      </c>
      <c r="H15" s="12"/>
      <c r="J15" s="13"/>
    </row>
    <row r="16" spans="3:10" ht="15">
      <c r="C16" s="249" t="s">
        <v>44</v>
      </c>
      <c r="D16" s="248">
        <v>41064</v>
      </c>
      <c r="E16" s="7"/>
      <c r="H16" s="13"/>
      <c r="I16" s="7"/>
      <c r="J16" s="13"/>
    </row>
    <row r="17" spans="1:11" ht="15">
      <c r="A17" s="8"/>
      <c r="C17" s="20" t="s">
        <v>44</v>
      </c>
      <c r="D17" s="16">
        <v>41071</v>
      </c>
      <c r="F17" s="8"/>
      <c r="G17" s="8"/>
      <c r="H17" s="12"/>
      <c r="I17" s="17"/>
      <c r="J17" s="12"/>
      <c r="K17" s="14"/>
    </row>
    <row r="18" spans="1:10" ht="15">
      <c r="A18" s="8"/>
      <c r="B18" s="22"/>
      <c r="C18" s="20" t="s">
        <v>44</v>
      </c>
      <c r="D18" s="16">
        <v>41078</v>
      </c>
      <c r="E18" s="7"/>
      <c r="F18" s="8"/>
      <c r="G18" s="8"/>
      <c r="H18" s="12"/>
      <c r="I18" s="17"/>
      <c r="J18" s="12"/>
    </row>
    <row r="19" spans="1:10" ht="15">
      <c r="A19" s="8"/>
      <c r="C19" s="20" t="s">
        <v>44</v>
      </c>
      <c r="D19" s="16">
        <v>41085</v>
      </c>
      <c r="F19" s="8"/>
      <c r="G19" s="8"/>
      <c r="H19" s="13"/>
      <c r="J19" s="13"/>
    </row>
    <row r="20" spans="1:10" ht="15">
      <c r="A20" s="8"/>
      <c r="C20" s="20" t="s">
        <v>44</v>
      </c>
      <c r="D20" s="16">
        <v>41092</v>
      </c>
      <c r="E20" s="7"/>
      <c r="F20" s="8"/>
      <c r="G20" s="8"/>
      <c r="H20" s="13"/>
      <c r="I20" s="7"/>
      <c r="J20" s="12"/>
    </row>
    <row r="21" spans="1:10" ht="15">
      <c r="A21" s="8"/>
      <c r="C21" s="20" t="s">
        <v>44</v>
      </c>
      <c r="D21" s="16">
        <v>41099</v>
      </c>
      <c r="F21" s="8"/>
      <c r="G21" s="8"/>
      <c r="H21" s="13"/>
      <c r="I21" s="7"/>
      <c r="J21" s="12"/>
    </row>
    <row r="22" spans="1:10" ht="15">
      <c r="A22" s="8"/>
      <c r="C22" s="20" t="s">
        <v>44</v>
      </c>
      <c r="D22" s="16">
        <v>41106</v>
      </c>
      <c r="F22" s="8"/>
      <c r="G22" s="8"/>
      <c r="H22" s="12"/>
      <c r="I22" s="17"/>
      <c r="J22" s="13"/>
    </row>
    <row r="23" spans="3:10" ht="15">
      <c r="C23" s="20" t="s">
        <v>44</v>
      </c>
      <c r="D23" s="16">
        <v>41113</v>
      </c>
      <c r="H23" s="19"/>
      <c r="I23" s="7"/>
      <c r="J23" s="19"/>
    </row>
    <row r="24" spans="3:10" ht="15">
      <c r="C24" s="20"/>
      <c r="D24" s="16"/>
      <c r="E24" s="23"/>
      <c r="F24" s="17"/>
      <c r="G24" s="17"/>
      <c r="H24" s="12"/>
      <c r="J24" s="19"/>
    </row>
    <row r="25" spans="3:10" ht="15">
      <c r="C25" s="20"/>
      <c r="D25" s="16"/>
      <c r="E25" s="24"/>
      <c r="F25" s="25"/>
      <c r="G25" s="26"/>
      <c r="H25" s="12"/>
      <c r="I25" s="7"/>
      <c r="J25" s="12"/>
    </row>
    <row r="26" spans="5:10" ht="15.75">
      <c r="E26" s="27"/>
      <c r="F26" s="28" t="s">
        <v>195</v>
      </c>
      <c r="G26" s="29"/>
      <c r="H26" s="12"/>
      <c r="I26" s="17"/>
      <c r="J26" s="13"/>
    </row>
    <row r="27" spans="2:10" ht="15">
      <c r="B27" s="8" t="s">
        <v>47</v>
      </c>
      <c r="D27" s="18"/>
      <c r="E27" s="30"/>
      <c r="F27" s="31"/>
      <c r="G27" s="32"/>
      <c r="H27" s="12"/>
      <c r="I27" s="17"/>
      <c r="J27" s="12"/>
    </row>
    <row r="28" spans="8:10" ht="15">
      <c r="H28" s="7"/>
      <c r="I28" s="7"/>
      <c r="J28" s="17"/>
    </row>
    <row r="29" spans="3:10" ht="15">
      <c r="C29" s="33"/>
      <c r="H29" s="7"/>
      <c r="I29" s="7"/>
      <c r="J29" s="17"/>
    </row>
    <row r="30" spans="3:10" ht="15">
      <c r="C30" s="33"/>
      <c r="H30" s="7"/>
      <c r="I30" s="7"/>
      <c r="J30" s="17"/>
    </row>
    <row r="31" ht="15">
      <c r="C31" s="33"/>
    </row>
    <row r="32" ht="15">
      <c r="C32" s="33"/>
    </row>
    <row r="33" spans="3:10" ht="15">
      <c r="C33" s="33"/>
      <c r="E33" s="7"/>
      <c r="H33" s="7"/>
      <c r="I33" s="7"/>
      <c r="J33" s="7"/>
    </row>
    <row r="34" spans="3:10" ht="15">
      <c r="C34" s="33"/>
      <c r="H34" s="12"/>
      <c r="I34" s="7"/>
      <c r="J34" s="13"/>
    </row>
    <row r="35" spans="2:10" ht="15">
      <c r="B35" s="7"/>
      <c r="H35" s="12"/>
      <c r="I35" s="7"/>
      <c r="J35" s="13"/>
    </row>
    <row r="36" spans="2:10" ht="15">
      <c r="B36" s="7"/>
      <c r="E36" s="7"/>
      <c r="H36" s="13"/>
      <c r="J36" s="12"/>
    </row>
    <row r="37" spans="2:10" ht="15">
      <c r="B37" s="17"/>
      <c r="E37" s="7"/>
      <c r="H37" s="19"/>
      <c r="I37" s="7"/>
      <c r="J37" s="19"/>
    </row>
    <row r="38" spans="2:10" ht="15">
      <c r="B38" s="7"/>
      <c r="E38" s="7"/>
      <c r="H38" s="13"/>
      <c r="I38" s="17"/>
      <c r="J38" s="13"/>
    </row>
    <row r="39" spans="2:10" ht="15">
      <c r="B39" s="17"/>
      <c r="E39" s="7"/>
      <c r="H39" s="12"/>
      <c r="I39" s="17"/>
      <c r="J39" s="12"/>
    </row>
    <row r="40" spans="2:10" ht="15">
      <c r="B40" s="7"/>
      <c r="E40" s="7"/>
      <c r="H40" s="13"/>
      <c r="I40" s="7"/>
      <c r="J40" s="13"/>
    </row>
    <row r="41" spans="2:10" ht="15">
      <c r="B41" s="17"/>
      <c r="E41" s="7"/>
      <c r="H41" s="13"/>
      <c r="I41" s="7"/>
      <c r="J41" s="12"/>
    </row>
    <row r="42" spans="8:10" ht="15">
      <c r="H42" s="13"/>
      <c r="I42" s="7"/>
      <c r="J42" s="12"/>
    </row>
    <row r="43" spans="8:10" ht="15">
      <c r="H43" s="13"/>
      <c r="I43" s="17"/>
      <c r="J43" s="13"/>
    </row>
    <row r="44" spans="8:10" ht="15">
      <c r="H44" s="12"/>
      <c r="J44" s="13"/>
    </row>
    <row r="45" spans="8:10" ht="15">
      <c r="H45" s="13"/>
      <c r="I45" s="7"/>
      <c r="J45" s="13"/>
    </row>
    <row r="46" spans="8:10" ht="15">
      <c r="H46" s="12"/>
      <c r="I46" s="17"/>
      <c r="J46" s="12"/>
    </row>
    <row r="47" spans="8:10" ht="15">
      <c r="H47" s="12"/>
      <c r="I47" s="17"/>
      <c r="J47" s="12"/>
    </row>
    <row r="48" spans="8:10" ht="15">
      <c r="H48" s="13"/>
      <c r="J48" s="13"/>
    </row>
    <row r="49" spans="8:10" ht="15">
      <c r="H49" s="13"/>
      <c r="I49" s="7"/>
      <c r="J49" s="12"/>
    </row>
    <row r="50" spans="8:10" ht="15">
      <c r="H50" s="13"/>
      <c r="I50" s="7"/>
      <c r="J50" s="12"/>
    </row>
    <row r="51" spans="8:10" ht="15">
      <c r="H51" s="12"/>
      <c r="I51" s="7"/>
      <c r="J51" s="13"/>
    </row>
    <row r="52" spans="8:10" ht="15">
      <c r="H52" s="19"/>
      <c r="I52" s="7"/>
      <c r="J52" s="19"/>
    </row>
    <row r="53" spans="8:10" ht="15">
      <c r="H53" s="13"/>
      <c r="J53" s="19"/>
    </row>
    <row r="54" spans="8:10" ht="15">
      <c r="H54" s="12"/>
      <c r="I54" s="7"/>
      <c r="J54" s="12"/>
    </row>
    <row r="55" spans="8:10" ht="15">
      <c r="H55" s="13"/>
      <c r="I55" s="7"/>
      <c r="J55" s="13"/>
    </row>
    <row r="56" spans="8:10" ht="15">
      <c r="H56" s="13"/>
      <c r="I56" s="17"/>
      <c r="J56" s="12"/>
    </row>
    <row r="57" spans="8:9" ht="15">
      <c r="H57" s="7"/>
      <c r="I57" s="7"/>
    </row>
    <row r="58" spans="8:9" ht="15">
      <c r="H58" s="7"/>
      <c r="I58" s="7"/>
    </row>
    <row r="59" spans="8:9" ht="15">
      <c r="H59" s="7"/>
      <c r="I59" s="7"/>
    </row>
    <row r="60" spans="8:9" ht="15">
      <c r="H60" s="7"/>
      <c r="I60" s="7"/>
    </row>
    <row r="61" spans="8:9" ht="15">
      <c r="H61" s="7"/>
      <c r="I61" s="7"/>
    </row>
    <row r="62" spans="8:9" ht="15">
      <c r="H62" s="7"/>
      <c r="I62" s="7"/>
    </row>
    <row r="63" spans="8:9" ht="15">
      <c r="H63" s="7"/>
      <c r="I63" s="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showGridLines="0" zoomScale="62" zoomScaleNormal="62" zoomScalePageLayoutView="0" workbookViewId="0" topLeftCell="B1">
      <selection activeCell="B1" sqref="B1"/>
    </sheetView>
  </sheetViews>
  <sheetFormatPr defaultColWidth="11.421875" defaultRowHeight="12.75"/>
  <cols>
    <col min="1" max="1" width="13.57421875" style="1" customWidth="1"/>
    <col min="2" max="2" width="19.140625" style="1" customWidth="1"/>
    <col min="3" max="3" width="19.140625" style="34" customWidth="1"/>
    <col min="4" max="4" width="5.57421875" style="34" customWidth="1"/>
    <col min="5" max="5" width="23.7109375" style="35" customWidth="1"/>
    <col min="6" max="6" width="6.57421875" style="1" customWidth="1"/>
    <col min="7" max="7" width="4.8515625" style="1" customWidth="1"/>
    <col min="8" max="8" width="3.57421875" style="1" customWidth="1"/>
    <col min="9" max="9" width="4.8515625" style="1" customWidth="1"/>
    <col min="10" max="12" width="12.140625" style="1" customWidth="1"/>
    <col min="13" max="13" width="13.57421875" style="1" customWidth="1"/>
    <col min="14" max="14" width="19.140625" style="1" customWidth="1"/>
    <col min="15" max="15" width="19.140625" style="34" customWidth="1"/>
    <col min="16" max="16" width="5.57421875" style="1" customWidth="1"/>
    <col min="17" max="17" width="23.7109375" style="1" customWidth="1"/>
    <col min="18" max="18" width="6.7109375" style="1" customWidth="1"/>
    <col min="19" max="19" width="4.8515625" style="1" customWidth="1"/>
    <col min="20" max="20" width="3.7109375" style="1" customWidth="1"/>
    <col min="21" max="21" width="4.8515625" style="1" customWidth="1"/>
    <col min="22" max="24" width="12.140625" style="1" customWidth="1"/>
    <col min="25" max="16384" width="11.421875" style="1" customWidth="1"/>
  </cols>
  <sheetData>
    <row r="1" spans="3:15" s="36" customFormat="1" ht="23.25">
      <c r="C1" s="37" t="s">
        <v>48</v>
      </c>
      <c r="E1" s="162"/>
      <c r="F1" s="163"/>
      <c r="G1" s="163"/>
      <c r="H1" s="163"/>
      <c r="I1" s="163"/>
      <c r="J1" s="163"/>
      <c r="K1" s="163"/>
      <c r="L1" s="163"/>
      <c r="M1" s="163"/>
      <c r="O1" s="37" t="s">
        <v>49</v>
      </c>
    </row>
    <row r="2" spans="2:22" ht="20.25">
      <c r="B2" s="38" t="s">
        <v>50</v>
      </c>
      <c r="C2" s="1"/>
      <c r="E2" s="38" t="s">
        <v>51</v>
      </c>
      <c r="F2" s="39"/>
      <c r="G2" s="39"/>
      <c r="H2" s="39"/>
      <c r="I2" s="39"/>
      <c r="J2" s="34"/>
      <c r="L2" s="39"/>
      <c r="M2" s="40"/>
      <c r="N2" s="164" t="s">
        <v>50</v>
      </c>
      <c r="O2" s="1"/>
      <c r="P2" s="34"/>
      <c r="Q2" s="38" t="s">
        <v>51</v>
      </c>
      <c r="R2" s="34"/>
      <c r="S2" s="34"/>
      <c r="T2" s="34"/>
      <c r="U2" s="34"/>
      <c r="V2" s="34"/>
    </row>
    <row r="3" spans="2:22" ht="18" customHeight="1">
      <c r="B3" s="41" t="s">
        <v>56</v>
      </c>
      <c r="D3" s="42"/>
      <c r="E3" s="250"/>
      <c r="F3" s="165" t="s">
        <v>53</v>
      </c>
      <c r="G3" s="317" t="s">
        <v>54</v>
      </c>
      <c r="H3" s="317"/>
      <c r="I3" s="317"/>
      <c r="J3" s="43"/>
      <c r="L3" s="42"/>
      <c r="M3" s="40"/>
      <c r="N3" s="41" t="s">
        <v>199</v>
      </c>
      <c r="P3" s="42"/>
      <c r="Q3" s="250"/>
      <c r="R3" s="166" t="s">
        <v>53</v>
      </c>
      <c r="S3" s="318" t="s">
        <v>54</v>
      </c>
      <c r="T3" s="318"/>
      <c r="U3" s="318"/>
      <c r="V3" s="43"/>
    </row>
    <row r="4" spans="2:22" ht="18">
      <c r="B4" s="44" t="s">
        <v>59</v>
      </c>
      <c r="D4" s="42"/>
      <c r="E4" s="251" t="s">
        <v>52</v>
      </c>
      <c r="F4" s="168">
        <v>10</v>
      </c>
      <c r="G4" s="167">
        <v>14</v>
      </c>
      <c r="H4" s="168" t="s">
        <v>57</v>
      </c>
      <c r="I4" s="169">
        <v>1</v>
      </c>
      <c r="J4" s="43"/>
      <c r="L4" s="42"/>
      <c r="M4" s="40"/>
      <c r="N4" s="44" t="s">
        <v>62</v>
      </c>
      <c r="P4" s="42"/>
      <c r="Q4" s="251" t="s">
        <v>60</v>
      </c>
      <c r="R4" s="169">
        <v>8</v>
      </c>
      <c r="S4" s="168">
        <v>12</v>
      </c>
      <c r="T4" s="168" t="s">
        <v>57</v>
      </c>
      <c r="U4" s="169">
        <v>0</v>
      </c>
      <c r="V4" s="43"/>
    </row>
    <row r="5" spans="2:22" ht="18">
      <c r="B5" s="44" t="s">
        <v>240</v>
      </c>
      <c r="D5" s="42"/>
      <c r="E5" s="251" t="s">
        <v>59</v>
      </c>
      <c r="F5" s="168">
        <v>8</v>
      </c>
      <c r="G5" s="167">
        <v>12</v>
      </c>
      <c r="H5" s="168" t="s">
        <v>57</v>
      </c>
      <c r="I5" s="169">
        <v>3</v>
      </c>
      <c r="J5" s="43"/>
      <c r="L5" s="42"/>
      <c r="M5" s="40"/>
      <c r="N5" s="44" t="s">
        <v>55</v>
      </c>
      <c r="P5" s="42"/>
      <c r="Q5" s="251" t="s">
        <v>55</v>
      </c>
      <c r="R5" s="169">
        <v>6</v>
      </c>
      <c r="S5" s="168">
        <v>7</v>
      </c>
      <c r="T5" s="168" t="s">
        <v>57</v>
      </c>
      <c r="U5" s="169">
        <v>5</v>
      </c>
      <c r="V5" s="43"/>
    </row>
    <row r="6" spans="2:22" ht="18">
      <c r="B6" s="44" t="s">
        <v>52</v>
      </c>
      <c r="D6" s="42"/>
      <c r="E6" s="251" t="s">
        <v>63</v>
      </c>
      <c r="F6" s="168">
        <v>6</v>
      </c>
      <c r="G6" s="167">
        <v>8</v>
      </c>
      <c r="H6" s="168" t="s">
        <v>57</v>
      </c>
      <c r="I6" s="169">
        <v>7</v>
      </c>
      <c r="J6" s="43"/>
      <c r="L6" s="42"/>
      <c r="M6" s="40"/>
      <c r="N6" s="44" t="s">
        <v>258</v>
      </c>
      <c r="P6" s="42"/>
      <c r="Q6" s="251" t="s">
        <v>62</v>
      </c>
      <c r="R6" s="169">
        <v>4</v>
      </c>
      <c r="S6" s="167">
        <v>5</v>
      </c>
      <c r="T6" s="168" t="s">
        <v>57</v>
      </c>
      <c r="U6" s="169">
        <v>7</v>
      </c>
      <c r="V6" s="43"/>
    </row>
    <row r="7" spans="2:22" ht="18">
      <c r="B7" s="44" t="s">
        <v>58</v>
      </c>
      <c r="D7" s="42"/>
      <c r="E7" s="251" t="s">
        <v>58</v>
      </c>
      <c r="F7" s="168">
        <v>4</v>
      </c>
      <c r="G7" s="167">
        <v>6</v>
      </c>
      <c r="H7" s="168" t="s">
        <v>57</v>
      </c>
      <c r="I7" s="169">
        <v>8</v>
      </c>
      <c r="J7" s="43"/>
      <c r="L7" s="42"/>
      <c r="M7" s="40"/>
      <c r="N7" s="44" t="s">
        <v>61</v>
      </c>
      <c r="P7" s="42"/>
      <c r="Q7" s="251" t="s">
        <v>61</v>
      </c>
      <c r="R7" s="169">
        <v>2</v>
      </c>
      <c r="S7" s="168">
        <v>3</v>
      </c>
      <c r="T7" s="168" t="s">
        <v>57</v>
      </c>
      <c r="U7" s="169">
        <v>9</v>
      </c>
      <c r="V7" s="43"/>
    </row>
    <row r="8" spans="2:22" ht="18">
      <c r="B8" s="45" t="s">
        <v>63</v>
      </c>
      <c r="D8" s="42"/>
      <c r="E8" s="251" t="s">
        <v>56</v>
      </c>
      <c r="F8" s="168">
        <v>2</v>
      </c>
      <c r="G8" s="167">
        <v>3</v>
      </c>
      <c r="H8" s="168" t="s">
        <v>57</v>
      </c>
      <c r="I8" s="169">
        <v>11</v>
      </c>
      <c r="J8" s="43"/>
      <c r="L8" s="42"/>
      <c r="M8" s="40"/>
      <c r="N8" s="45" t="s">
        <v>60</v>
      </c>
      <c r="P8" s="42"/>
      <c r="Q8" s="251" t="s">
        <v>199</v>
      </c>
      <c r="R8" s="169">
        <v>0</v>
      </c>
      <c r="S8" s="168">
        <v>3</v>
      </c>
      <c r="T8" s="168" t="s">
        <v>57</v>
      </c>
      <c r="U8" s="169">
        <v>9</v>
      </c>
      <c r="V8" s="43"/>
    </row>
    <row r="9" spans="3:22" ht="18">
      <c r="C9" s="1"/>
      <c r="D9" s="1"/>
      <c r="E9" s="251" t="s">
        <v>240</v>
      </c>
      <c r="F9" s="168">
        <v>0</v>
      </c>
      <c r="G9" s="167">
        <v>1</v>
      </c>
      <c r="H9" s="168" t="s">
        <v>57</v>
      </c>
      <c r="I9" s="169">
        <v>14</v>
      </c>
      <c r="J9" s="43"/>
      <c r="L9" s="40"/>
      <c r="M9" s="40"/>
      <c r="O9" s="1"/>
      <c r="Q9" s="267"/>
      <c r="R9" s="169"/>
      <c r="S9" s="168"/>
      <c r="T9" s="168" t="s">
        <v>57</v>
      </c>
      <c r="U9" s="169"/>
      <c r="V9" s="43"/>
    </row>
    <row r="10" spans="3:18" ht="12.75">
      <c r="C10" s="1"/>
      <c r="D10" s="1"/>
      <c r="E10" s="1"/>
      <c r="F10" s="40"/>
      <c r="K10" s="40"/>
      <c r="L10" s="40"/>
      <c r="M10" s="40"/>
      <c r="O10" s="1"/>
      <c r="R10" s="40"/>
    </row>
    <row r="11" spans="1:24" ht="14.25">
      <c r="A11" s="46"/>
      <c r="B11" s="46"/>
      <c r="C11" s="43">
        <v>1</v>
      </c>
      <c r="D11" s="43"/>
      <c r="E11" s="47"/>
      <c r="F11" s="47"/>
      <c r="G11" s="47"/>
      <c r="H11" s="47"/>
      <c r="I11" s="47"/>
      <c r="J11" s="47"/>
      <c r="K11" s="47"/>
      <c r="L11" s="43"/>
      <c r="M11" s="47"/>
      <c r="N11" s="47"/>
      <c r="O11" s="43">
        <v>1</v>
      </c>
      <c r="P11" s="43"/>
      <c r="Q11" s="47"/>
      <c r="R11" s="47"/>
      <c r="S11" s="47"/>
      <c r="T11" s="47"/>
      <c r="U11" s="47"/>
      <c r="V11" s="47"/>
      <c r="W11" s="46"/>
      <c r="X11" s="46"/>
    </row>
    <row r="12" spans="1:24" ht="14.25">
      <c r="A12" s="46"/>
      <c r="B12" s="48" t="s">
        <v>254</v>
      </c>
      <c r="C12" s="43" t="str">
        <f>REPT(B4,1)</f>
        <v>Hirschlanden 1</v>
      </c>
      <c r="D12" s="47" t="s">
        <v>64</v>
      </c>
      <c r="E12" s="171" t="str">
        <f>REPT(B3,1)</f>
        <v>Merklingen 1</v>
      </c>
      <c r="F12" s="47"/>
      <c r="G12" s="43">
        <v>3</v>
      </c>
      <c r="H12" s="172" t="s">
        <v>65</v>
      </c>
      <c r="I12" s="43">
        <v>0</v>
      </c>
      <c r="J12" s="47"/>
      <c r="K12" s="173"/>
      <c r="L12" s="171"/>
      <c r="M12" s="47"/>
      <c r="N12" s="48" t="s">
        <v>254</v>
      </c>
      <c r="O12" s="43" t="str">
        <f>REPT(N4,1)</f>
        <v>Hemmingen 2</v>
      </c>
      <c r="P12" s="47" t="s">
        <v>64</v>
      </c>
      <c r="Q12" s="171" t="str">
        <f>REPT(N3,1)</f>
        <v>Magstadt 1</v>
      </c>
      <c r="R12" s="47"/>
      <c r="S12" s="43">
        <v>2</v>
      </c>
      <c r="T12" s="172" t="s">
        <v>65</v>
      </c>
      <c r="U12" s="43">
        <v>1</v>
      </c>
      <c r="V12" s="47"/>
      <c r="W12" s="46"/>
      <c r="X12" s="46"/>
    </row>
    <row r="13" spans="1:24" ht="14.25">
      <c r="A13" s="46"/>
      <c r="B13" s="46" t="s">
        <v>66</v>
      </c>
      <c r="C13" s="174" t="str">
        <f>REPT(B5,1)</f>
        <v>Rutesheim 1</v>
      </c>
      <c r="D13" s="47" t="s">
        <v>64</v>
      </c>
      <c r="E13" s="171" t="str">
        <f>REPT(B6,1)</f>
        <v>Hemmingen 1</v>
      </c>
      <c r="F13" s="47"/>
      <c r="G13" s="43">
        <v>0</v>
      </c>
      <c r="H13" s="172" t="s">
        <v>65</v>
      </c>
      <c r="I13" s="43">
        <v>3</v>
      </c>
      <c r="J13" s="47"/>
      <c r="K13" s="47"/>
      <c r="L13" s="171"/>
      <c r="M13" s="47"/>
      <c r="N13" s="46" t="s">
        <v>66</v>
      </c>
      <c r="O13" s="43" t="str">
        <f>REPT(N7,1)</f>
        <v>Esslingen 1</v>
      </c>
      <c r="P13" s="47" t="s">
        <v>64</v>
      </c>
      <c r="Q13" s="43" t="str">
        <f>REPT(N8,1)</f>
        <v>Heimsheim 1</v>
      </c>
      <c r="R13" s="47"/>
      <c r="S13" s="43">
        <v>0</v>
      </c>
      <c r="T13" s="172" t="s">
        <v>65</v>
      </c>
      <c r="U13" s="43">
        <v>3</v>
      </c>
      <c r="V13" s="47"/>
      <c r="W13" s="46"/>
      <c r="X13" s="46"/>
    </row>
    <row r="14" spans="1:24" ht="14.25">
      <c r="A14" s="46"/>
      <c r="B14" s="46"/>
      <c r="C14" s="43" t="str">
        <f>REPT(B8,1)</f>
        <v>Höfingen 1</v>
      </c>
      <c r="D14" s="47" t="s">
        <v>64</v>
      </c>
      <c r="E14" s="43" t="str">
        <f>REPT(B7,1)</f>
        <v>Althengstett 2</v>
      </c>
      <c r="F14" s="47"/>
      <c r="G14" s="43">
        <v>2</v>
      </c>
      <c r="H14" s="172" t="s">
        <v>65</v>
      </c>
      <c r="I14" s="43">
        <v>1</v>
      </c>
      <c r="J14" s="47"/>
      <c r="K14" s="47"/>
      <c r="L14" s="43"/>
      <c r="M14" s="47"/>
      <c r="N14" s="46"/>
      <c r="O14" s="43" t="str">
        <f>REPT(N6,1)</f>
        <v>WK frei</v>
      </c>
      <c r="P14" s="47" t="s">
        <v>64</v>
      </c>
      <c r="Q14" s="171" t="str">
        <f>REPT(N5,1)</f>
        <v>Althengstett 1</v>
      </c>
      <c r="R14" s="47"/>
      <c r="S14" s="43"/>
      <c r="T14" s="172" t="s">
        <v>65</v>
      </c>
      <c r="U14" s="43"/>
      <c r="V14" s="47"/>
      <c r="W14" s="46"/>
      <c r="X14" s="46"/>
    </row>
    <row r="15" spans="1:24" ht="14.25">
      <c r="A15" s="46"/>
      <c r="B15" s="46"/>
      <c r="C15" s="175"/>
      <c r="D15" s="47"/>
      <c r="E15" s="175"/>
      <c r="F15" s="47"/>
      <c r="G15" s="43"/>
      <c r="H15" s="43"/>
      <c r="I15" s="43"/>
      <c r="J15" s="47"/>
      <c r="K15" s="47"/>
      <c r="L15" s="175"/>
      <c r="M15" s="47"/>
      <c r="N15" s="46"/>
      <c r="R15" s="47"/>
      <c r="S15" s="43"/>
      <c r="T15" s="43"/>
      <c r="U15" s="43"/>
      <c r="V15" s="47"/>
      <c r="W15" s="46"/>
      <c r="X15" s="46"/>
    </row>
    <row r="16" spans="1:24" ht="14.25">
      <c r="A16" s="46"/>
      <c r="B16" s="46"/>
      <c r="C16" s="175"/>
      <c r="D16" s="47"/>
      <c r="E16" s="175"/>
      <c r="F16" s="47"/>
      <c r="G16" s="43"/>
      <c r="H16" s="43"/>
      <c r="I16" s="43"/>
      <c r="J16" s="47"/>
      <c r="K16" s="47"/>
      <c r="L16" s="175"/>
      <c r="M16" s="47"/>
      <c r="N16" s="46"/>
      <c r="O16" s="175"/>
      <c r="P16" s="47"/>
      <c r="Q16" s="175"/>
      <c r="R16" s="47"/>
      <c r="S16" s="43"/>
      <c r="T16" s="43"/>
      <c r="U16" s="43"/>
      <c r="V16" s="47"/>
      <c r="W16" s="46"/>
      <c r="X16" s="46"/>
    </row>
    <row r="17" spans="1:24" ht="14.25">
      <c r="A17" s="46"/>
      <c r="B17" s="46"/>
      <c r="C17" s="171">
        <v>2</v>
      </c>
      <c r="D17" s="47"/>
      <c r="E17" s="171"/>
      <c r="F17" s="47"/>
      <c r="G17" s="43"/>
      <c r="H17" s="43"/>
      <c r="I17" s="43"/>
      <c r="J17" s="47"/>
      <c r="K17" s="47"/>
      <c r="L17" s="171"/>
      <c r="M17" s="47"/>
      <c r="N17" s="46"/>
      <c r="O17" s="171">
        <v>2</v>
      </c>
      <c r="P17" s="47"/>
      <c r="Q17" s="171"/>
      <c r="R17" s="47"/>
      <c r="S17" s="43"/>
      <c r="T17" s="43"/>
      <c r="U17" s="43"/>
      <c r="V17" s="47"/>
      <c r="W17" s="46"/>
      <c r="X17" s="46"/>
    </row>
    <row r="18" spans="1:24" ht="14.25">
      <c r="A18" s="46"/>
      <c r="B18" s="48" t="s">
        <v>255</v>
      </c>
      <c r="C18" s="43" t="str">
        <f>REPT(B5,1)</f>
        <v>Rutesheim 1</v>
      </c>
      <c r="D18" s="47" t="s">
        <v>64</v>
      </c>
      <c r="E18" s="43" t="str">
        <f>REPT(B3,1)</f>
        <v>Merklingen 1</v>
      </c>
      <c r="F18" s="47"/>
      <c r="G18" s="43">
        <v>1</v>
      </c>
      <c r="H18" s="172" t="s">
        <v>65</v>
      </c>
      <c r="I18" s="43">
        <v>2</v>
      </c>
      <c r="J18" s="47"/>
      <c r="K18" s="173"/>
      <c r="L18" s="43"/>
      <c r="M18" s="47"/>
      <c r="N18" s="48" t="s">
        <v>255</v>
      </c>
      <c r="O18" s="43" t="str">
        <f>REPT(N5,1)</f>
        <v>Althengstett 1</v>
      </c>
      <c r="P18" s="47" t="s">
        <v>64</v>
      </c>
      <c r="Q18" s="43" t="str">
        <f>REPT(N3,1)</f>
        <v>Magstadt 1</v>
      </c>
      <c r="R18" s="47"/>
      <c r="S18" s="43">
        <v>2</v>
      </c>
      <c r="T18" s="172" t="s">
        <v>65</v>
      </c>
      <c r="U18" s="43">
        <v>1</v>
      </c>
      <c r="V18" s="47"/>
      <c r="W18" s="46"/>
      <c r="X18" s="46"/>
    </row>
    <row r="19" spans="1:24" ht="14.25">
      <c r="A19" s="46"/>
      <c r="B19" s="46" t="s">
        <v>66</v>
      </c>
      <c r="C19" s="43" t="str">
        <f>REPT(B6,1)</f>
        <v>Hemmingen 1</v>
      </c>
      <c r="D19" s="47" t="s">
        <v>64</v>
      </c>
      <c r="E19" s="43" t="str">
        <f>REPT(B7,1)</f>
        <v>Althengstett 2</v>
      </c>
      <c r="F19" s="47"/>
      <c r="G19" s="43">
        <v>3</v>
      </c>
      <c r="H19" s="172" t="s">
        <v>65</v>
      </c>
      <c r="I19" s="43">
        <v>0</v>
      </c>
      <c r="J19" s="47"/>
      <c r="K19" s="47"/>
      <c r="L19" s="43"/>
      <c r="M19" s="47"/>
      <c r="N19" s="46" t="s">
        <v>66</v>
      </c>
      <c r="O19" s="43" t="str">
        <f>REPT(N8,1)</f>
        <v>Heimsheim 1</v>
      </c>
      <c r="P19" s="47" t="s">
        <v>64</v>
      </c>
      <c r="Q19" s="171" t="str">
        <f>REPT(N4,1)</f>
        <v>Hemmingen 2</v>
      </c>
      <c r="R19" s="47"/>
      <c r="S19" s="43">
        <v>3</v>
      </c>
      <c r="T19" s="172" t="s">
        <v>65</v>
      </c>
      <c r="U19" s="43">
        <v>0</v>
      </c>
      <c r="V19" s="47"/>
      <c r="W19" s="46"/>
      <c r="X19" s="46"/>
    </row>
    <row r="20" spans="1:24" ht="14.25">
      <c r="A20" s="46"/>
      <c r="B20" s="46"/>
      <c r="C20" s="43" t="str">
        <f>REPT(B4,1)</f>
        <v>Hirschlanden 1</v>
      </c>
      <c r="D20" s="47" t="s">
        <v>64</v>
      </c>
      <c r="E20" s="171" t="str">
        <f>REPT(B8,1)</f>
        <v>Höfingen 1</v>
      </c>
      <c r="F20" s="47"/>
      <c r="G20" s="43">
        <v>2</v>
      </c>
      <c r="H20" s="172" t="s">
        <v>65</v>
      </c>
      <c r="I20" s="43">
        <v>1</v>
      </c>
      <c r="J20" s="47"/>
      <c r="K20" s="47"/>
      <c r="L20" s="171"/>
      <c r="M20" s="47"/>
      <c r="N20" s="46"/>
      <c r="O20" s="43" t="str">
        <f>REPT(N6,1)</f>
        <v>WK frei</v>
      </c>
      <c r="P20" s="47" t="s">
        <v>64</v>
      </c>
      <c r="Q20" s="43" t="str">
        <f>REPT(N7,1)</f>
        <v>Esslingen 1</v>
      </c>
      <c r="R20" s="47"/>
      <c r="S20" s="43"/>
      <c r="T20" s="172" t="s">
        <v>65</v>
      </c>
      <c r="U20" s="43"/>
      <c r="V20" s="47"/>
      <c r="W20" s="46"/>
      <c r="X20" s="46"/>
    </row>
    <row r="21" spans="1:24" ht="14.25">
      <c r="A21" s="46"/>
      <c r="B21" s="46"/>
      <c r="C21" s="171"/>
      <c r="D21" s="47"/>
      <c r="E21" s="47"/>
      <c r="F21" s="47"/>
      <c r="G21" s="43"/>
      <c r="H21" s="43"/>
      <c r="I21" s="43"/>
      <c r="J21" s="47"/>
      <c r="K21" s="47"/>
      <c r="L21" s="47"/>
      <c r="M21" s="47"/>
      <c r="N21" s="46"/>
      <c r="R21" s="47"/>
      <c r="S21" s="43"/>
      <c r="T21" s="43"/>
      <c r="U21" s="43"/>
      <c r="V21" s="47"/>
      <c r="W21" s="46"/>
      <c r="X21" s="46"/>
    </row>
    <row r="22" spans="1:24" ht="14.25">
      <c r="A22" s="46"/>
      <c r="B22" s="46"/>
      <c r="C22" s="171"/>
      <c r="D22" s="47"/>
      <c r="E22" s="171"/>
      <c r="F22" s="47"/>
      <c r="G22" s="43"/>
      <c r="H22" s="43"/>
      <c r="I22" s="43"/>
      <c r="J22" s="47"/>
      <c r="K22" s="47"/>
      <c r="L22" s="171"/>
      <c r="M22" s="47"/>
      <c r="N22" s="46"/>
      <c r="O22" s="171"/>
      <c r="P22" s="47"/>
      <c r="Q22" s="171"/>
      <c r="R22" s="47"/>
      <c r="S22" s="43"/>
      <c r="T22" s="43"/>
      <c r="U22" s="43"/>
      <c r="V22" s="47"/>
      <c r="W22" s="46"/>
      <c r="X22" s="46"/>
    </row>
    <row r="23" spans="1:24" ht="14.25">
      <c r="A23" s="46"/>
      <c r="B23" s="46"/>
      <c r="C23" s="171">
        <v>3</v>
      </c>
      <c r="D23" s="47"/>
      <c r="E23" s="171"/>
      <c r="F23" s="47"/>
      <c r="G23" s="43"/>
      <c r="H23" s="43"/>
      <c r="I23" s="43"/>
      <c r="J23" s="47"/>
      <c r="K23" s="47"/>
      <c r="L23" s="171"/>
      <c r="M23" s="47"/>
      <c r="N23" s="46"/>
      <c r="O23" s="171">
        <v>3</v>
      </c>
      <c r="P23" s="47"/>
      <c r="Q23" s="171"/>
      <c r="R23" s="47"/>
      <c r="S23" s="43"/>
      <c r="T23" s="43"/>
      <c r="U23" s="43"/>
      <c r="V23" s="47"/>
      <c r="W23" s="46"/>
      <c r="X23" s="46"/>
    </row>
    <row r="24" spans="1:24" ht="14.25">
      <c r="A24" s="46"/>
      <c r="B24" s="48" t="s">
        <v>197</v>
      </c>
      <c r="C24" s="43" t="str">
        <f>REPT(B6,1)</f>
        <v>Hemmingen 1</v>
      </c>
      <c r="D24" s="47" t="s">
        <v>64</v>
      </c>
      <c r="E24" s="171" t="str">
        <f>REPT(B3,1)</f>
        <v>Merklingen 1</v>
      </c>
      <c r="F24" s="47"/>
      <c r="G24" s="43">
        <v>3</v>
      </c>
      <c r="H24" s="172" t="s">
        <v>65</v>
      </c>
      <c r="I24" s="43">
        <v>0</v>
      </c>
      <c r="J24" s="47"/>
      <c r="K24" s="173"/>
      <c r="L24" s="171"/>
      <c r="M24" s="47"/>
      <c r="N24" s="48" t="s">
        <v>197</v>
      </c>
      <c r="O24" s="43" t="str">
        <f>REPT(N7,1)</f>
        <v>Esslingen 1</v>
      </c>
      <c r="P24" s="47" t="s">
        <v>64</v>
      </c>
      <c r="Q24" s="171" t="str">
        <f>REPT(N4,1)</f>
        <v>Hemmingen 2</v>
      </c>
      <c r="R24" s="47"/>
      <c r="S24" s="43">
        <v>1</v>
      </c>
      <c r="T24" s="172" t="s">
        <v>65</v>
      </c>
      <c r="U24" s="43">
        <v>2</v>
      </c>
      <c r="V24" s="47"/>
      <c r="W24" s="46"/>
      <c r="X24" s="46"/>
    </row>
    <row r="25" spans="1:24" ht="14.25">
      <c r="A25" s="46"/>
      <c r="B25" s="46" t="s">
        <v>66</v>
      </c>
      <c r="C25" s="43" t="str">
        <f>REPT(B7,1)</f>
        <v>Althengstett 2</v>
      </c>
      <c r="D25" s="47" t="s">
        <v>64</v>
      </c>
      <c r="E25" s="171" t="str">
        <f>REPT(B4,1)</f>
        <v>Hirschlanden 1</v>
      </c>
      <c r="F25" s="47"/>
      <c r="G25" s="43">
        <v>0</v>
      </c>
      <c r="H25" s="172" t="s">
        <v>65</v>
      </c>
      <c r="I25" s="43">
        <v>3</v>
      </c>
      <c r="J25" s="47"/>
      <c r="K25" s="47"/>
      <c r="L25" s="171"/>
      <c r="M25" s="47"/>
      <c r="N25" s="46" t="s">
        <v>66</v>
      </c>
      <c r="O25" s="171" t="str">
        <f>REPT(N8,1)</f>
        <v>Heimsheim 1</v>
      </c>
      <c r="P25" s="47" t="s">
        <v>64</v>
      </c>
      <c r="Q25" s="43" t="str">
        <f>REPT(N5,1)</f>
        <v>Althengstett 1</v>
      </c>
      <c r="R25" s="47"/>
      <c r="S25" s="43">
        <v>3</v>
      </c>
      <c r="T25" s="172" t="s">
        <v>65</v>
      </c>
      <c r="U25" s="43">
        <v>0</v>
      </c>
      <c r="V25" s="47"/>
      <c r="W25" s="46"/>
      <c r="X25" s="46"/>
    </row>
    <row r="26" spans="1:24" ht="14.25">
      <c r="A26" s="46"/>
      <c r="B26" s="46"/>
      <c r="C26" s="171" t="str">
        <f>REPT(B8,1)</f>
        <v>Höfingen 1</v>
      </c>
      <c r="D26" s="47" t="s">
        <v>64</v>
      </c>
      <c r="E26" s="43" t="str">
        <f>REPT(B5,1)</f>
        <v>Rutesheim 1</v>
      </c>
      <c r="F26" s="47"/>
      <c r="G26" s="43">
        <v>3</v>
      </c>
      <c r="H26" s="172" t="s">
        <v>65</v>
      </c>
      <c r="I26" s="43">
        <v>0</v>
      </c>
      <c r="J26" s="47"/>
      <c r="K26" s="47"/>
      <c r="L26" s="43"/>
      <c r="M26" s="47"/>
      <c r="N26" s="46"/>
      <c r="O26" s="43" t="str">
        <f>REPT(N6,1)</f>
        <v>WK frei</v>
      </c>
      <c r="P26" s="47" t="s">
        <v>64</v>
      </c>
      <c r="Q26" s="171" t="str">
        <f>REPT(N3,1)</f>
        <v>Magstadt 1</v>
      </c>
      <c r="R26" s="47"/>
      <c r="S26" s="43"/>
      <c r="T26" s="172" t="s">
        <v>65</v>
      </c>
      <c r="U26" s="43"/>
      <c r="V26" s="47"/>
      <c r="W26" s="46"/>
      <c r="X26" s="46"/>
    </row>
    <row r="27" spans="1:24" ht="14.25">
      <c r="A27" s="46"/>
      <c r="B27" s="46"/>
      <c r="C27" s="171"/>
      <c r="D27" s="47"/>
      <c r="E27" s="43"/>
      <c r="F27" s="47"/>
      <c r="G27" s="43"/>
      <c r="H27" s="43"/>
      <c r="I27" s="43"/>
      <c r="J27" s="47"/>
      <c r="K27" s="47"/>
      <c r="L27" s="43"/>
      <c r="M27" s="47"/>
      <c r="N27" s="46"/>
      <c r="R27" s="47"/>
      <c r="S27" s="43"/>
      <c r="T27" s="43"/>
      <c r="U27" s="43"/>
      <c r="V27" s="47"/>
      <c r="W27" s="46"/>
      <c r="X27" s="46"/>
    </row>
    <row r="28" spans="1:24" ht="14.25">
      <c r="A28" s="46"/>
      <c r="B28" s="46"/>
      <c r="C28" s="171"/>
      <c r="D28" s="47"/>
      <c r="E28" s="171"/>
      <c r="F28" s="47"/>
      <c r="G28" s="43"/>
      <c r="H28" s="43"/>
      <c r="I28" s="43"/>
      <c r="J28" s="47"/>
      <c r="K28" s="47"/>
      <c r="L28" s="171"/>
      <c r="M28" s="47"/>
      <c r="N28" s="46"/>
      <c r="O28" s="171"/>
      <c r="P28" s="47"/>
      <c r="Q28" s="171"/>
      <c r="R28" s="47"/>
      <c r="S28" s="43"/>
      <c r="T28" s="43"/>
      <c r="U28" s="43"/>
      <c r="V28" s="47"/>
      <c r="W28" s="46"/>
      <c r="X28" s="46"/>
    </row>
    <row r="29" spans="1:24" ht="14.25">
      <c r="A29" s="46"/>
      <c r="B29" s="46"/>
      <c r="C29" s="171">
        <v>4</v>
      </c>
      <c r="D29" s="47"/>
      <c r="E29" s="171"/>
      <c r="F29" s="47"/>
      <c r="G29" s="43"/>
      <c r="H29" s="43"/>
      <c r="I29" s="43"/>
      <c r="J29" s="47"/>
      <c r="K29" s="47"/>
      <c r="L29" s="171"/>
      <c r="M29" s="47"/>
      <c r="N29" s="46"/>
      <c r="O29" s="171">
        <v>4</v>
      </c>
      <c r="P29" s="47"/>
      <c r="Q29" s="171"/>
      <c r="R29" s="47"/>
      <c r="S29" s="43"/>
      <c r="T29" s="43"/>
      <c r="U29" s="43"/>
      <c r="V29" s="47"/>
      <c r="W29" s="46"/>
      <c r="X29" s="46"/>
    </row>
    <row r="30" spans="1:24" ht="14.25">
      <c r="A30" s="46"/>
      <c r="B30" s="48" t="s">
        <v>198</v>
      </c>
      <c r="C30" s="43" t="str">
        <f>REPT(B6,1)</f>
        <v>Hemmingen 1</v>
      </c>
      <c r="D30" s="47" t="s">
        <v>64</v>
      </c>
      <c r="E30" s="171" t="str">
        <f>REPT(B4,1)</f>
        <v>Hirschlanden 1</v>
      </c>
      <c r="F30" s="47"/>
      <c r="G30" s="43">
        <v>2</v>
      </c>
      <c r="H30" s="172" t="s">
        <v>65</v>
      </c>
      <c r="I30" s="43">
        <v>1</v>
      </c>
      <c r="J30" s="47"/>
      <c r="K30" s="173"/>
      <c r="L30" s="171"/>
      <c r="M30" s="47"/>
      <c r="N30" s="48" t="s">
        <v>198</v>
      </c>
      <c r="O30" s="43" t="str">
        <f>REPT(N7,1)</f>
        <v>Esslingen 1</v>
      </c>
      <c r="P30" s="47" t="s">
        <v>64</v>
      </c>
      <c r="Q30" s="43" t="str">
        <f>REPT(N5,1)</f>
        <v>Althengstett 1</v>
      </c>
      <c r="R30" s="47"/>
      <c r="S30" s="43">
        <v>0</v>
      </c>
      <c r="T30" s="172" t="s">
        <v>65</v>
      </c>
      <c r="U30" s="43">
        <v>3</v>
      </c>
      <c r="V30" s="47"/>
      <c r="W30" s="46"/>
      <c r="X30" s="46"/>
    </row>
    <row r="31" spans="1:24" ht="14.25">
      <c r="A31" s="46"/>
      <c r="B31" s="46" t="s">
        <v>66</v>
      </c>
      <c r="C31" s="43" t="str">
        <f>REPT(B7,1)</f>
        <v>Althengstett 2</v>
      </c>
      <c r="D31" s="47" t="s">
        <v>64</v>
      </c>
      <c r="E31" s="43" t="str">
        <f>REPT(B5,1)</f>
        <v>Rutesheim 1</v>
      </c>
      <c r="F31" s="47"/>
      <c r="G31" s="43">
        <v>3</v>
      </c>
      <c r="H31" s="172" t="s">
        <v>65</v>
      </c>
      <c r="I31" s="43">
        <v>0</v>
      </c>
      <c r="J31" s="47"/>
      <c r="K31" s="47"/>
      <c r="L31" s="171"/>
      <c r="M31" s="47"/>
      <c r="N31" s="46" t="s">
        <v>66</v>
      </c>
      <c r="O31" s="171" t="str">
        <f>REPT(N3,1)</f>
        <v>Magstadt 1</v>
      </c>
      <c r="P31" s="47" t="s">
        <v>64</v>
      </c>
      <c r="Q31" s="171" t="str">
        <f>REPT(N8,1)</f>
        <v>Heimsheim 1</v>
      </c>
      <c r="R31" s="47"/>
      <c r="S31" s="43">
        <v>0</v>
      </c>
      <c r="T31" s="172" t="s">
        <v>65</v>
      </c>
      <c r="U31" s="43">
        <v>3</v>
      </c>
      <c r="V31" s="47"/>
      <c r="W31" s="46"/>
      <c r="X31" s="46"/>
    </row>
    <row r="32" spans="1:24" ht="14.25">
      <c r="A32" s="46"/>
      <c r="B32" s="46"/>
      <c r="C32" s="171" t="str">
        <f>REPT(B3,1)</f>
        <v>Merklingen 1</v>
      </c>
      <c r="D32" s="47" t="s">
        <v>64</v>
      </c>
      <c r="E32" s="171" t="str">
        <f>REPT(B8,1)</f>
        <v>Höfingen 1</v>
      </c>
      <c r="F32" s="47"/>
      <c r="G32" s="43">
        <v>1</v>
      </c>
      <c r="H32" s="172" t="s">
        <v>65</v>
      </c>
      <c r="I32" s="43">
        <v>2</v>
      </c>
      <c r="J32" s="47"/>
      <c r="K32" s="47"/>
      <c r="L32" s="43"/>
      <c r="M32" s="47"/>
      <c r="N32" s="46"/>
      <c r="O32" s="43" t="str">
        <f>REPT(N6,1)</f>
        <v>WK frei</v>
      </c>
      <c r="P32" s="47" t="s">
        <v>64</v>
      </c>
      <c r="Q32" s="171" t="str">
        <f>REPT(N4,1)</f>
        <v>Hemmingen 2</v>
      </c>
      <c r="R32" s="47"/>
      <c r="S32" s="43"/>
      <c r="T32" s="172" t="s">
        <v>65</v>
      </c>
      <c r="U32" s="43"/>
      <c r="V32" s="47"/>
      <c r="W32" s="46"/>
      <c r="X32" s="46"/>
    </row>
    <row r="33" spans="1:24" ht="14.25">
      <c r="A33" s="46"/>
      <c r="B33" s="46"/>
      <c r="F33" s="47"/>
      <c r="G33" s="43"/>
      <c r="H33" s="43"/>
      <c r="I33" s="43"/>
      <c r="J33" s="47"/>
      <c r="K33" s="47"/>
      <c r="L33" s="43"/>
      <c r="M33" s="47"/>
      <c r="N33" s="46"/>
      <c r="R33" s="47"/>
      <c r="S33" s="43"/>
      <c r="T33" s="43"/>
      <c r="U33" s="43"/>
      <c r="V33" s="47"/>
      <c r="W33" s="46"/>
      <c r="X33" s="46"/>
    </row>
    <row r="34" spans="1:24" ht="14.25">
      <c r="A34" s="46"/>
      <c r="B34" s="46"/>
      <c r="C34" s="175"/>
      <c r="D34" s="47"/>
      <c r="E34" s="175"/>
      <c r="F34" s="47"/>
      <c r="G34" s="43"/>
      <c r="H34" s="43"/>
      <c r="I34" s="43"/>
      <c r="J34" s="47"/>
      <c r="K34" s="47"/>
      <c r="L34" s="175"/>
      <c r="M34" s="47"/>
      <c r="N34" s="46"/>
      <c r="O34" s="175"/>
      <c r="P34" s="47"/>
      <c r="Q34" s="175"/>
      <c r="R34" s="47"/>
      <c r="S34" s="43"/>
      <c r="T34" s="43"/>
      <c r="U34" s="43"/>
      <c r="V34" s="47"/>
      <c r="W34" s="46"/>
      <c r="X34" s="46"/>
    </row>
    <row r="35" spans="1:24" ht="14.25">
      <c r="A35" s="46"/>
      <c r="B35" s="46"/>
      <c r="C35" s="171">
        <v>5</v>
      </c>
      <c r="D35" s="47"/>
      <c r="E35" s="175"/>
      <c r="F35" s="47"/>
      <c r="G35" s="43"/>
      <c r="H35" s="43"/>
      <c r="I35" s="43"/>
      <c r="J35" s="47"/>
      <c r="K35" s="47"/>
      <c r="L35" s="175"/>
      <c r="M35" s="47"/>
      <c r="N35" s="46"/>
      <c r="O35" s="171">
        <v>5</v>
      </c>
      <c r="P35" s="47"/>
      <c r="Q35" s="175"/>
      <c r="R35" s="47"/>
      <c r="S35" s="43"/>
      <c r="T35" s="43"/>
      <c r="U35" s="43"/>
      <c r="V35" s="47"/>
      <c r="W35" s="46"/>
      <c r="X35" s="46"/>
    </row>
    <row r="36" spans="1:24" ht="14.25">
      <c r="A36" s="46"/>
      <c r="B36" s="48" t="s">
        <v>256</v>
      </c>
      <c r="C36" s="43" t="str">
        <f>REPT(B3,1)</f>
        <v>Merklingen 1</v>
      </c>
      <c r="D36" s="47" t="s">
        <v>64</v>
      </c>
      <c r="E36" s="171" t="str">
        <f>REPT(B7,1)</f>
        <v>Althengstett 2</v>
      </c>
      <c r="F36" s="47"/>
      <c r="G36" s="43">
        <v>0</v>
      </c>
      <c r="H36" s="172" t="s">
        <v>65</v>
      </c>
      <c r="I36" s="43">
        <v>2</v>
      </c>
      <c r="J36" s="47"/>
      <c r="K36" s="173"/>
      <c r="L36" s="171"/>
      <c r="M36" s="47"/>
      <c r="N36" s="48" t="s">
        <v>256</v>
      </c>
      <c r="O36" s="43" t="str">
        <f>REPT(N3,1)</f>
        <v>Magstadt 1</v>
      </c>
      <c r="P36" s="47" t="s">
        <v>64</v>
      </c>
      <c r="Q36" s="171" t="str">
        <f>REPT(N7,1)</f>
        <v>Esslingen 1</v>
      </c>
      <c r="R36" s="47"/>
      <c r="S36" s="43">
        <v>1</v>
      </c>
      <c r="T36" s="172" t="s">
        <v>65</v>
      </c>
      <c r="U36" s="43">
        <v>2</v>
      </c>
      <c r="V36" s="47"/>
      <c r="W36" s="46"/>
      <c r="X36" s="46"/>
    </row>
    <row r="37" spans="1:24" ht="14.25">
      <c r="A37" s="46"/>
      <c r="B37" s="46" t="s">
        <v>66</v>
      </c>
      <c r="C37" s="171" t="str">
        <f>REPT(B4,1)</f>
        <v>Hirschlanden 1</v>
      </c>
      <c r="D37" s="47" t="s">
        <v>64</v>
      </c>
      <c r="E37" s="171" t="str">
        <f>REPT(B5,1)</f>
        <v>Rutesheim 1</v>
      </c>
      <c r="F37" s="47"/>
      <c r="G37" s="43">
        <v>3</v>
      </c>
      <c r="H37" s="172" t="s">
        <v>65</v>
      </c>
      <c r="I37" s="43">
        <v>0</v>
      </c>
      <c r="J37" s="47"/>
      <c r="K37" s="47"/>
      <c r="L37" s="43"/>
      <c r="M37" s="47"/>
      <c r="N37" s="46" t="s">
        <v>66</v>
      </c>
      <c r="O37" s="171" t="str">
        <f>REPT(N4,1)</f>
        <v>Hemmingen 2</v>
      </c>
      <c r="P37" s="47" t="s">
        <v>64</v>
      </c>
      <c r="Q37" s="171" t="str">
        <f>REPT(N5,1)</f>
        <v>Althengstett 1</v>
      </c>
      <c r="R37" s="47"/>
      <c r="S37" s="43">
        <v>1</v>
      </c>
      <c r="T37" s="172" t="s">
        <v>65</v>
      </c>
      <c r="U37" s="43">
        <v>2</v>
      </c>
      <c r="V37" s="47"/>
      <c r="W37" s="46"/>
      <c r="X37" s="46"/>
    </row>
    <row r="38" spans="1:24" ht="14.25">
      <c r="A38" s="46"/>
      <c r="B38" s="46"/>
      <c r="C38" s="171" t="str">
        <f>REPT(B8,1)</f>
        <v>Höfingen 1</v>
      </c>
      <c r="D38" s="47" t="s">
        <v>64</v>
      </c>
      <c r="E38" s="43" t="str">
        <f>REPT(B6,1)</f>
        <v>Hemmingen 1</v>
      </c>
      <c r="F38" s="47"/>
      <c r="G38" s="43">
        <v>0</v>
      </c>
      <c r="H38" s="172" t="s">
        <v>65</v>
      </c>
      <c r="I38" s="43">
        <v>3</v>
      </c>
      <c r="J38" s="47"/>
      <c r="K38" s="47"/>
      <c r="L38" s="43"/>
      <c r="M38" s="47"/>
      <c r="N38" s="47"/>
      <c r="O38" s="171" t="str">
        <f>REPT(N6,1)</f>
        <v>WK frei</v>
      </c>
      <c r="P38" s="47" t="s">
        <v>64</v>
      </c>
      <c r="Q38" s="43" t="str">
        <f>REPT(N8,1)</f>
        <v>Heimsheim 1</v>
      </c>
      <c r="R38" s="47"/>
      <c r="S38" s="43"/>
      <c r="T38" s="172" t="s">
        <v>65</v>
      </c>
      <c r="U38" s="43"/>
      <c r="V38" s="47"/>
      <c r="W38" s="46"/>
      <c r="X38" s="46"/>
    </row>
    <row r="39" spans="3:15" ht="12.75">
      <c r="C39" s="1"/>
      <c r="D39" s="1"/>
      <c r="E39" s="1"/>
      <c r="O39" s="1"/>
    </row>
    <row r="40" spans="3:15" ht="12.75">
      <c r="C40" s="1"/>
      <c r="D40" s="1"/>
      <c r="E40" s="1"/>
      <c r="O40" s="1"/>
    </row>
    <row r="41" spans="3:15" ht="12.75">
      <c r="C41" s="1"/>
      <c r="D41" s="1"/>
      <c r="E41" s="1"/>
      <c r="O41" s="1"/>
    </row>
    <row r="42" spans="3:15" ht="12.75">
      <c r="C42" s="1"/>
      <c r="D42" s="1"/>
      <c r="E42" s="1"/>
      <c r="O42" s="1"/>
    </row>
    <row r="43" spans="3:15" ht="12.75">
      <c r="C43" s="1"/>
      <c r="D43" s="1"/>
      <c r="E43" s="1"/>
      <c r="O43" s="1"/>
    </row>
    <row r="44" spans="3:15" ht="12.75">
      <c r="C44" s="1"/>
      <c r="D44" s="1"/>
      <c r="E44" s="1"/>
      <c r="O44" s="1"/>
    </row>
    <row r="45" spans="3:15" ht="12.75">
      <c r="C45" s="1"/>
      <c r="D45" s="1"/>
      <c r="E45" s="1"/>
      <c r="O45" s="1"/>
    </row>
    <row r="46" spans="3:15" ht="12.75">
      <c r="C46" s="1"/>
      <c r="D46" s="1"/>
      <c r="E46" s="1"/>
      <c r="O46" s="1"/>
    </row>
    <row r="47" spans="3:15" ht="12.75">
      <c r="C47" s="1"/>
      <c r="D47" s="1"/>
      <c r="E47" s="1"/>
      <c r="O47" s="1"/>
    </row>
    <row r="48" spans="3:15" ht="12.75">
      <c r="C48" s="1"/>
      <c r="D48" s="1"/>
      <c r="E48" s="1"/>
      <c r="O48" s="1"/>
    </row>
    <row r="49" spans="3:15" ht="12.75">
      <c r="C49" s="1"/>
      <c r="D49" s="1"/>
      <c r="E49" s="1"/>
      <c r="O49" s="1"/>
    </row>
    <row r="50" spans="3:15" ht="12.75">
      <c r="C50" s="1"/>
      <c r="D50" s="1"/>
      <c r="E50" s="1"/>
      <c r="O50" s="1"/>
    </row>
    <row r="51" spans="3:15" ht="12.75">
      <c r="C51" s="1"/>
      <c r="D51" s="1"/>
      <c r="E51" s="1"/>
      <c r="O51" s="1"/>
    </row>
    <row r="52" spans="3:15" ht="12.75">
      <c r="C52" s="1"/>
      <c r="D52" s="1"/>
      <c r="E52" s="1"/>
      <c r="O52" s="1"/>
    </row>
    <row r="53" spans="3:15" ht="12.75">
      <c r="C53" s="1"/>
      <c r="D53" s="1"/>
      <c r="E53" s="1"/>
      <c r="O53" s="1"/>
    </row>
    <row r="54" spans="3:15" ht="12.75">
      <c r="C54" s="1"/>
      <c r="D54" s="1"/>
      <c r="E54" s="1"/>
      <c r="O54" s="1"/>
    </row>
    <row r="55" spans="3:15" ht="12.75">
      <c r="C55" s="1"/>
      <c r="D55" s="1"/>
      <c r="E55" s="1"/>
      <c r="O55" s="1"/>
    </row>
    <row r="56" spans="3:15" ht="12.75">
      <c r="C56" s="1"/>
      <c r="D56" s="1"/>
      <c r="E56" s="1"/>
      <c r="O56" s="1"/>
    </row>
    <row r="57" spans="3:15" ht="12.75">
      <c r="C57" s="1"/>
      <c r="D57" s="1"/>
      <c r="E57" s="1"/>
      <c r="O57" s="1"/>
    </row>
    <row r="58" spans="3:15" ht="12.75">
      <c r="C58" s="1"/>
      <c r="D58" s="1"/>
      <c r="E58" s="1"/>
      <c r="O58" s="1"/>
    </row>
    <row r="59" spans="3:15" ht="12.75">
      <c r="C59" s="1"/>
      <c r="D59" s="1"/>
      <c r="E59" s="1"/>
      <c r="O59" s="1"/>
    </row>
    <row r="60" spans="3:15" ht="12.75">
      <c r="C60" s="1"/>
      <c r="D60" s="1"/>
      <c r="E60" s="1"/>
      <c r="O60" s="1"/>
    </row>
    <row r="61" spans="3:15" ht="12.75">
      <c r="C61" s="1"/>
      <c r="D61" s="1"/>
      <c r="E61" s="1"/>
      <c r="O61" s="1"/>
    </row>
    <row r="62" spans="3:15" ht="12.75">
      <c r="C62" s="1"/>
      <c r="D62" s="1"/>
      <c r="E62" s="1"/>
      <c r="O62" s="1"/>
    </row>
    <row r="63" spans="3:15" ht="12.75">
      <c r="C63" s="1"/>
      <c r="D63" s="1"/>
      <c r="E63" s="1"/>
      <c r="O63" s="1"/>
    </row>
    <row r="64" spans="3:15" ht="12.75">
      <c r="C64" s="1"/>
      <c r="D64" s="1"/>
      <c r="E64" s="1"/>
      <c r="O64" s="1"/>
    </row>
    <row r="65" spans="3:15" ht="12.75">
      <c r="C65" s="1"/>
      <c r="D65" s="1"/>
      <c r="E65" s="1"/>
      <c r="O65" s="1"/>
    </row>
    <row r="66" spans="3:15" ht="12.75">
      <c r="C66" s="1"/>
      <c r="D66" s="1"/>
      <c r="E66" s="1"/>
      <c r="O66" s="1"/>
    </row>
    <row r="67" spans="3:15" ht="12.75">
      <c r="C67" s="1"/>
      <c r="D67" s="1"/>
      <c r="E67" s="1"/>
      <c r="O67" s="1"/>
    </row>
    <row r="68" spans="3:15" ht="12.75">
      <c r="C68" s="1"/>
      <c r="D68" s="1"/>
      <c r="E68" s="1"/>
      <c r="O68" s="1"/>
    </row>
    <row r="69" spans="3:15" ht="12.75">
      <c r="C69" s="1"/>
      <c r="D69" s="1"/>
      <c r="E69" s="1"/>
      <c r="O69" s="1"/>
    </row>
    <row r="70" spans="3:15" ht="12.75">
      <c r="C70" s="1"/>
      <c r="D70" s="1"/>
      <c r="E70" s="1"/>
      <c r="O70" s="1"/>
    </row>
    <row r="71" spans="3:15" ht="12.75">
      <c r="C71" s="1"/>
      <c r="D71" s="1"/>
      <c r="E71" s="1"/>
      <c r="O71" s="1"/>
    </row>
    <row r="72" spans="3:15" ht="12.75">
      <c r="C72" s="1"/>
      <c r="D72" s="1"/>
      <c r="E72" s="1"/>
      <c r="O72" s="1"/>
    </row>
    <row r="73" spans="3:15" ht="12.75">
      <c r="C73" s="1"/>
      <c r="D73" s="1"/>
      <c r="E73" s="1"/>
      <c r="O73" s="1"/>
    </row>
    <row r="74" spans="3:15" ht="12.75">
      <c r="C74" s="1"/>
      <c r="D74" s="1"/>
      <c r="E74" s="1"/>
      <c r="O74" s="1"/>
    </row>
    <row r="75" spans="3:15" ht="12.75">
      <c r="C75" s="1"/>
      <c r="D75" s="1"/>
      <c r="E75" s="1"/>
      <c r="O75" s="1"/>
    </row>
    <row r="76" spans="3:15" ht="12.75">
      <c r="C76" s="1"/>
      <c r="D76" s="1"/>
      <c r="E76" s="1"/>
      <c r="O76" s="1"/>
    </row>
    <row r="77" spans="3:15" ht="12.75">
      <c r="C77" s="1"/>
      <c r="D77" s="1"/>
      <c r="E77" s="1"/>
      <c r="O77" s="1"/>
    </row>
    <row r="78" spans="3:15" ht="12.75">
      <c r="C78" s="1"/>
      <c r="D78" s="1"/>
      <c r="E78" s="1"/>
      <c r="O78" s="1"/>
    </row>
    <row r="79" spans="3:15" ht="12.75">
      <c r="C79" s="1"/>
      <c r="D79" s="1"/>
      <c r="E79" s="1"/>
      <c r="O79" s="1"/>
    </row>
    <row r="80" spans="3:15" ht="12.75">
      <c r="C80" s="1"/>
      <c r="D80" s="1"/>
      <c r="E80" s="1"/>
      <c r="O80" s="1"/>
    </row>
    <row r="81" spans="3:15" ht="12.75">
      <c r="C81" s="1"/>
      <c r="D81" s="1"/>
      <c r="E81" s="1"/>
      <c r="O81" s="1"/>
    </row>
    <row r="82" spans="3:15" ht="12.75">
      <c r="C82" s="1"/>
      <c r="D82" s="1"/>
      <c r="E82" s="1"/>
      <c r="O82" s="1"/>
    </row>
  </sheetData>
  <sheetProtection selectLockedCells="1" selectUnlockedCells="1"/>
  <mergeCells count="2">
    <mergeCell ref="G3:I3"/>
    <mergeCell ref="S3:U3"/>
  </mergeCells>
  <printOptions/>
  <pageMargins left="0.39375" right="0" top="0" bottom="0" header="0.5118055555555555" footer="0.5118055555555555"/>
  <pageSetup horizontalDpi="300" verticalDpi="300" orientation="landscape" paperSize="9" r:id="rId1"/>
  <ignoredErrors>
    <ignoredError sqref="E31 O13:Q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3"/>
  <sheetViews>
    <sheetView showGridLines="0" zoomScale="75" zoomScaleNormal="75" workbookViewId="0" topLeftCell="W1">
      <selection activeCell="AC7" sqref="AC7"/>
    </sheetView>
  </sheetViews>
  <sheetFormatPr defaultColWidth="11.421875" defaultRowHeight="12.75"/>
  <cols>
    <col min="1" max="1" width="10.7109375" style="40" customWidth="1"/>
    <col min="2" max="2" width="17.28125" style="40" customWidth="1"/>
    <col min="3" max="3" width="17.140625" style="40" customWidth="1"/>
    <col min="4" max="4" width="11.7109375" style="40" customWidth="1"/>
    <col min="5" max="5" width="10.7109375" style="40" customWidth="1"/>
    <col min="6" max="7" width="17.28125" style="40" customWidth="1"/>
    <col min="8" max="8" width="11.7109375" style="40" customWidth="1"/>
    <col min="9" max="9" width="8.8515625" style="40" customWidth="1"/>
    <col min="10" max="12" width="10.7109375" style="40" customWidth="1"/>
    <col min="13" max="13" width="17.28125" style="40" customWidth="1"/>
    <col min="14" max="14" width="17.140625" style="40" customWidth="1"/>
    <col min="15" max="15" width="11.7109375" style="40" customWidth="1"/>
    <col min="16" max="16" width="10.7109375" style="40" customWidth="1"/>
    <col min="17" max="18" width="17.28125" style="40" customWidth="1"/>
    <col min="19" max="19" width="11.7109375" style="40" customWidth="1"/>
    <col min="20" max="20" width="8.8515625" style="40" customWidth="1"/>
    <col min="21" max="23" width="10.7109375" style="40" customWidth="1"/>
    <col min="24" max="24" width="17.28125" style="40" customWidth="1"/>
    <col min="25" max="25" width="17.140625" style="40" customWidth="1"/>
    <col min="26" max="26" width="11.7109375" style="40" customWidth="1"/>
    <col min="27" max="27" width="10.7109375" style="40" customWidth="1"/>
    <col min="28" max="29" width="17.28125" style="40" customWidth="1"/>
    <col min="30" max="30" width="11.7109375" style="40" customWidth="1"/>
    <col min="31" max="31" width="8.8515625" style="40" customWidth="1"/>
    <col min="32" max="34" width="10.7109375" style="40" customWidth="1"/>
    <col min="35" max="35" width="17.28125" style="40" customWidth="1"/>
    <col min="36" max="36" width="17.140625" style="40" customWidth="1"/>
    <col min="37" max="37" width="11.7109375" style="40" customWidth="1"/>
    <col min="38" max="38" width="10.7109375" style="40" customWidth="1"/>
    <col min="39" max="40" width="17.28125" style="40" customWidth="1"/>
    <col min="41" max="41" width="11.7109375" style="40" customWidth="1"/>
    <col min="42" max="42" width="8.8515625" style="40" customWidth="1"/>
    <col min="43" max="45" width="10.7109375" style="40" customWidth="1"/>
    <col min="46" max="46" width="17.28125" style="40" customWidth="1"/>
    <col min="47" max="47" width="17.140625" style="40" customWidth="1"/>
    <col min="48" max="48" width="11.7109375" style="40" customWidth="1"/>
    <col min="49" max="49" width="10.7109375" style="40" customWidth="1"/>
    <col min="50" max="51" width="17.28125" style="40" customWidth="1"/>
    <col min="52" max="52" width="11.7109375" style="40" customWidth="1"/>
    <col min="53" max="53" width="8.8515625" style="40" customWidth="1"/>
    <col min="54" max="55" width="10.7109375" style="40" customWidth="1"/>
    <col min="56" max="56" width="8.421875" style="40" customWidth="1"/>
    <col min="57" max="57" width="10.7109375" style="40" customWidth="1"/>
    <col min="58" max="58" width="31.00390625" style="40" customWidth="1"/>
    <col min="59" max="60" width="10.7109375" style="40" customWidth="1"/>
    <col min="61" max="61" width="31.28125" style="40" customWidth="1"/>
    <col min="62" max="62" width="10.7109375" style="40" customWidth="1"/>
    <col min="63" max="63" width="8.8515625" style="40" customWidth="1"/>
    <col min="64" max="65" width="8.421875" style="40" customWidth="1"/>
    <col min="66" max="16384" width="11.421875" style="40" customWidth="1"/>
  </cols>
  <sheetData>
    <row r="1" spans="1:61" ht="33.75" customHeight="1">
      <c r="A1" s="34"/>
      <c r="B1" s="34"/>
      <c r="C1" s="34"/>
      <c r="D1" s="1"/>
      <c r="E1" s="50" t="s">
        <v>67</v>
      </c>
      <c r="F1" s="50"/>
      <c r="G1" s="1"/>
      <c r="H1" s="1"/>
      <c r="I1" s="1"/>
      <c r="J1" s="1"/>
      <c r="K1" s="1"/>
      <c r="L1" s="34"/>
      <c r="M1" s="34"/>
      <c r="N1" s="34"/>
      <c r="O1" s="1"/>
      <c r="P1" s="50" t="s">
        <v>67</v>
      </c>
      <c r="Q1" s="50"/>
      <c r="R1" s="1"/>
      <c r="S1" s="1"/>
      <c r="T1" s="1"/>
      <c r="U1" s="1"/>
      <c r="V1" s="1"/>
      <c r="W1" s="34"/>
      <c r="X1" s="34"/>
      <c r="Y1" s="34"/>
      <c r="Z1" s="1"/>
      <c r="AA1" s="50" t="s">
        <v>67</v>
      </c>
      <c r="AB1" s="50"/>
      <c r="AC1" s="1"/>
      <c r="AD1" s="1"/>
      <c r="AE1" s="1"/>
      <c r="AF1" s="1"/>
      <c r="AG1" s="1"/>
      <c r="AH1" s="34"/>
      <c r="AI1" s="34"/>
      <c r="AJ1" s="34"/>
      <c r="AK1" s="1"/>
      <c r="AL1" s="50" t="s">
        <v>67</v>
      </c>
      <c r="AM1" s="50"/>
      <c r="AN1" s="1"/>
      <c r="AO1" s="1"/>
      <c r="AP1" s="1"/>
      <c r="AQ1" s="1"/>
      <c r="AR1" s="1"/>
      <c r="AS1" s="34"/>
      <c r="AT1" s="34"/>
      <c r="AU1" s="34"/>
      <c r="AV1" s="1"/>
      <c r="AW1" s="50"/>
      <c r="AX1" s="50"/>
      <c r="AY1" s="1"/>
      <c r="AZ1" s="1"/>
      <c r="BA1" s="1"/>
      <c r="BB1" s="1"/>
      <c r="BC1" s="1"/>
      <c r="BE1" s="52"/>
      <c r="BF1" s="39"/>
      <c r="BG1" s="39"/>
      <c r="BI1" s="51"/>
    </row>
    <row r="2" spans="1:63" ht="33.75" customHeight="1">
      <c r="A2" s="34"/>
      <c r="B2" s="34"/>
      <c r="C2" s="34"/>
      <c r="D2" s="1"/>
      <c r="E2" s="1"/>
      <c r="F2" s="1"/>
      <c r="G2" s="53" t="s">
        <v>68</v>
      </c>
      <c r="H2" s="268" t="s">
        <v>264</v>
      </c>
      <c r="I2" s="252"/>
      <c r="J2" s="192"/>
      <c r="L2" s="34"/>
      <c r="M2" s="34"/>
      <c r="N2" s="34"/>
      <c r="O2" s="1"/>
      <c r="P2" s="1"/>
      <c r="Q2" s="1"/>
      <c r="R2" s="53" t="s">
        <v>68</v>
      </c>
      <c r="S2" s="268" t="s">
        <v>271</v>
      </c>
      <c r="T2" s="252"/>
      <c r="U2" s="192"/>
      <c r="W2" s="34"/>
      <c r="X2" s="34"/>
      <c r="Y2" s="34"/>
      <c r="Z2" s="1"/>
      <c r="AA2" s="1"/>
      <c r="AB2" s="1"/>
      <c r="AC2" s="53" t="s">
        <v>68</v>
      </c>
      <c r="AD2" s="268" t="s">
        <v>274</v>
      </c>
      <c r="AE2" s="252"/>
      <c r="AF2" s="192"/>
      <c r="AH2" s="34"/>
      <c r="AI2" s="34"/>
      <c r="AJ2" s="34"/>
      <c r="AK2" s="1"/>
      <c r="AL2" s="1"/>
      <c r="AM2" s="1"/>
      <c r="AN2" s="53" t="s">
        <v>68</v>
      </c>
      <c r="AO2" s="268" t="s">
        <v>275</v>
      </c>
      <c r="AP2" s="252"/>
      <c r="AQ2" s="192"/>
      <c r="AS2" s="34"/>
      <c r="AT2" s="34"/>
      <c r="AU2" s="34"/>
      <c r="AV2" s="1"/>
      <c r="AW2" s="1"/>
      <c r="AX2" s="1"/>
      <c r="AY2" s="53"/>
      <c r="AZ2" s="268" t="s">
        <v>278</v>
      </c>
      <c r="BA2" s="252"/>
      <c r="BB2" s="192"/>
      <c r="BE2" s="52"/>
      <c r="BF2" s="39"/>
      <c r="BG2" s="39"/>
      <c r="BJ2" s="56"/>
      <c r="BK2" s="57"/>
    </row>
    <row r="3" spans="1:63" ht="33.75" customHeight="1">
      <c r="A3" s="1"/>
      <c r="B3" s="1"/>
      <c r="C3" s="34"/>
      <c r="D3" s="20"/>
      <c r="E3" s="34"/>
      <c r="F3" s="34"/>
      <c r="G3" s="34"/>
      <c r="H3" s="34"/>
      <c r="I3" s="1"/>
      <c r="J3" s="1"/>
      <c r="K3" s="1"/>
      <c r="L3" s="1"/>
      <c r="M3" s="1"/>
      <c r="N3" s="34"/>
      <c r="O3" s="20"/>
      <c r="P3" s="34"/>
      <c r="Q3" s="34"/>
      <c r="R3" s="34"/>
      <c r="S3" s="34"/>
      <c r="T3" s="1"/>
      <c r="U3" s="1"/>
      <c r="V3" s="1"/>
      <c r="W3" s="1"/>
      <c r="X3" s="1"/>
      <c r="Y3" s="34"/>
      <c r="Z3" s="20"/>
      <c r="AA3" s="34"/>
      <c r="AB3" s="34"/>
      <c r="AC3" s="34"/>
      <c r="AD3" s="34"/>
      <c r="AE3" s="1"/>
      <c r="AF3" s="1"/>
      <c r="AG3" s="1"/>
      <c r="AH3" s="1"/>
      <c r="AI3" s="1"/>
      <c r="AJ3" s="34"/>
      <c r="AK3" s="20"/>
      <c r="AL3" s="34"/>
      <c r="AM3" s="34"/>
      <c r="AN3" s="34"/>
      <c r="AO3" s="34"/>
      <c r="AP3" s="1"/>
      <c r="AQ3" s="1"/>
      <c r="AR3" s="1"/>
      <c r="AS3" s="1"/>
      <c r="AT3" s="1"/>
      <c r="AU3" s="34"/>
      <c r="AV3" s="20"/>
      <c r="AW3" s="34"/>
      <c r="AX3" s="34"/>
      <c r="AY3" s="34"/>
      <c r="AZ3" s="34"/>
      <c r="BA3" s="1"/>
      <c r="BB3" s="1"/>
      <c r="BC3" s="1"/>
      <c r="BG3" s="39"/>
      <c r="BH3" s="42"/>
      <c r="BI3" s="39"/>
      <c r="BJ3" s="39"/>
      <c r="BK3" s="39"/>
    </row>
    <row r="4" spans="1:63" ht="33.75" customHeight="1" thickBot="1">
      <c r="A4" s="35"/>
      <c r="B4" s="323" t="s">
        <v>61</v>
      </c>
      <c r="C4" s="323"/>
      <c r="D4" s="39"/>
      <c r="E4" s="34"/>
      <c r="F4" s="323" t="s">
        <v>60</v>
      </c>
      <c r="G4" s="323"/>
      <c r="H4" s="39"/>
      <c r="I4" s="39"/>
      <c r="L4" s="35"/>
      <c r="M4" s="323" t="s">
        <v>59</v>
      </c>
      <c r="N4" s="323"/>
      <c r="O4" s="39"/>
      <c r="P4" s="34"/>
      <c r="Q4" s="323" t="s">
        <v>265</v>
      </c>
      <c r="R4" s="323"/>
      <c r="S4" s="39"/>
      <c r="T4" s="39"/>
      <c r="W4" s="35"/>
      <c r="X4" s="323" t="s">
        <v>265</v>
      </c>
      <c r="Y4" s="323"/>
      <c r="Z4" s="39"/>
      <c r="AA4" s="34"/>
      <c r="AB4" s="323" t="s">
        <v>240</v>
      </c>
      <c r="AC4" s="323"/>
      <c r="AD4" s="39"/>
      <c r="AE4" s="39"/>
      <c r="AH4" s="35"/>
      <c r="AI4" s="323" t="s">
        <v>52</v>
      </c>
      <c r="AJ4" s="323"/>
      <c r="AK4" s="39"/>
      <c r="AL4" s="34"/>
      <c r="AM4" s="323" t="s">
        <v>59</v>
      </c>
      <c r="AN4" s="323"/>
      <c r="AO4" s="39"/>
      <c r="AP4" s="39"/>
      <c r="AS4" s="35"/>
      <c r="AT4" s="323" t="s">
        <v>56</v>
      </c>
      <c r="AU4" s="323"/>
      <c r="AV4" s="39"/>
      <c r="AW4" s="34"/>
      <c r="AX4" s="323" t="s">
        <v>58</v>
      </c>
      <c r="AY4" s="323"/>
      <c r="AZ4" s="39"/>
      <c r="BA4" s="39"/>
      <c r="BE4" s="56"/>
      <c r="BF4" s="52"/>
      <c r="BG4" s="39"/>
      <c r="BH4" s="39"/>
      <c r="BI4" s="52"/>
      <c r="BJ4" s="39"/>
      <c r="BK4" s="39"/>
    </row>
    <row r="5" spans="1:63" ht="33.75" customHeight="1">
      <c r="A5" s="20"/>
      <c r="B5" s="20"/>
      <c r="C5" s="34"/>
      <c r="D5" s="1"/>
      <c r="E5" s="20"/>
      <c r="F5" s="20"/>
      <c r="G5" s="34"/>
      <c r="H5" s="1"/>
      <c r="I5" s="34"/>
      <c r="J5" s="1" t="s">
        <v>69</v>
      </c>
      <c r="K5" s="1"/>
      <c r="L5" s="20"/>
      <c r="M5" s="20"/>
      <c r="N5" s="34"/>
      <c r="O5" s="1"/>
      <c r="P5" s="20"/>
      <c r="Q5" s="20"/>
      <c r="R5" s="34"/>
      <c r="S5" s="1"/>
      <c r="T5" s="34"/>
      <c r="U5" s="1" t="s">
        <v>69</v>
      </c>
      <c r="V5" s="1"/>
      <c r="W5" s="20"/>
      <c r="X5" s="20"/>
      <c r="Y5" s="34"/>
      <c r="Z5" s="1"/>
      <c r="AA5" s="20"/>
      <c r="AB5" s="20"/>
      <c r="AC5" s="34"/>
      <c r="AD5" s="1"/>
      <c r="AE5" s="34"/>
      <c r="AF5" s="1" t="s">
        <v>69</v>
      </c>
      <c r="AG5" s="1"/>
      <c r="AH5" s="20"/>
      <c r="AI5" s="20"/>
      <c r="AJ5" s="34"/>
      <c r="AK5" s="1"/>
      <c r="AL5" s="20"/>
      <c r="AM5" s="20"/>
      <c r="AN5" s="34"/>
      <c r="AO5" s="1"/>
      <c r="AP5" s="34"/>
      <c r="AQ5" s="1" t="s">
        <v>69</v>
      </c>
      <c r="AR5" s="1"/>
      <c r="AS5" s="20"/>
      <c r="AT5" s="20"/>
      <c r="AU5" s="34"/>
      <c r="AV5" s="1"/>
      <c r="AW5" s="20"/>
      <c r="AX5" s="20"/>
      <c r="AY5" s="34"/>
      <c r="AZ5" s="1"/>
      <c r="BA5" s="34"/>
      <c r="BB5" s="1"/>
      <c r="BC5" s="1"/>
      <c r="BE5" s="42"/>
      <c r="BF5" s="39"/>
      <c r="BH5" s="42"/>
      <c r="BI5" s="39"/>
      <c r="BK5" s="39"/>
    </row>
    <row r="6" spans="1:62" ht="33.75" customHeight="1" thickBot="1">
      <c r="A6" s="37"/>
      <c r="B6" s="37"/>
      <c r="C6" s="34"/>
      <c r="D6" s="34"/>
      <c r="E6" s="37"/>
      <c r="F6" s="37"/>
      <c r="G6" s="34"/>
      <c r="H6" s="34"/>
      <c r="I6" s="1"/>
      <c r="J6" s="1"/>
      <c r="K6" s="1"/>
      <c r="L6" s="37"/>
      <c r="M6" s="37"/>
      <c r="N6" s="34"/>
      <c r="O6" s="34"/>
      <c r="P6" s="37"/>
      <c r="Q6" s="37"/>
      <c r="R6" s="34"/>
      <c r="S6" s="34"/>
      <c r="T6" s="1"/>
      <c r="U6" s="1"/>
      <c r="V6" s="1"/>
      <c r="W6" s="37"/>
      <c r="X6" s="37"/>
      <c r="Y6" s="34"/>
      <c r="Z6" s="34"/>
      <c r="AA6" s="37"/>
      <c r="AB6" s="37"/>
      <c r="AC6" s="34"/>
      <c r="AD6" s="34"/>
      <c r="AE6" s="1"/>
      <c r="AF6" s="1"/>
      <c r="AG6" s="1"/>
      <c r="AH6" s="37"/>
      <c r="AI6" s="37"/>
      <c r="AJ6" s="34"/>
      <c r="AK6" s="34"/>
      <c r="AL6" s="37"/>
      <c r="AM6" s="37"/>
      <c r="AN6" s="34"/>
      <c r="AO6" s="34"/>
      <c r="AP6" s="1"/>
      <c r="AQ6" s="1"/>
      <c r="AR6" s="1"/>
      <c r="AS6" s="37"/>
      <c r="AT6" s="37"/>
      <c r="AU6" s="34"/>
      <c r="AV6" s="34"/>
      <c r="AW6" s="37"/>
      <c r="AZ6" s="34"/>
      <c r="BA6" s="1"/>
      <c r="BB6" s="1"/>
      <c r="BC6" s="1"/>
      <c r="BE6" s="52"/>
      <c r="BG6" s="39"/>
      <c r="BH6" s="52"/>
      <c r="BJ6" s="39"/>
    </row>
    <row r="7" spans="1:65" ht="33.75" customHeight="1" thickBot="1">
      <c r="A7" s="257">
        <v>1</v>
      </c>
      <c r="B7" s="273" t="s">
        <v>204</v>
      </c>
      <c r="C7" s="272" t="s">
        <v>205</v>
      </c>
      <c r="D7" s="256">
        <v>155</v>
      </c>
      <c r="E7" s="276">
        <v>2</v>
      </c>
      <c r="F7" s="273" t="s">
        <v>206</v>
      </c>
      <c r="G7" s="272" t="s">
        <v>207</v>
      </c>
      <c r="H7" s="256">
        <v>191</v>
      </c>
      <c r="J7" s="258" t="str">
        <f>IF(D7&gt;H7,"1","0")</f>
        <v>0</v>
      </c>
      <c r="K7" s="259" t="str">
        <f>IF(H7&gt;D7,"1","0")</f>
        <v>1</v>
      </c>
      <c r="L7" s="257">
        <v>1</v>
      </c>
      <c r="M7" s="273" t="s">
        <v>122</v>
      </c>
      <c r="N7" s="272" t="s">
        <v>123</v>
      </c>
      <c r="O7" s="256">
        <v>183</v>
      </c>
      <c r="P7" s="276">
        <v>2</v>
      </c>
      <c r="Q7" s="273" t="s">
        <v>130</v>
      </c>
      <c r="R7" s="286" t="s">
        <v>131</v>
      </c>
      <c r="S7" s="256">
        <v>181</v>
      </c>
      <c r="U7" s="258" t="str">
        <f>IF(O7&gt;S7,"1","0")</f>
        <v>1</v>
      </c>
      <c r="V7" s="259" t="str">
        <f>IF(S7&gt;O7,"1","0")</f>
        <v>0</v>
      </c>
      <c r="W7" s="257">
        <v>1</v>
      </c>
      <c r="X7" s="273" t="s">
        <v>133</v>
      </c>
      <c r="Y7" s="289" t="s">
        <v>82</v>
      </c>
      <c r="Z7" s="256">
        <v>165</v>
      </c>
      <c r="AA7" s="276">
        <v>2</v>
      </c>
      <c r="AB7" s="299" t="s">
        <v>103</v>
      </c>
      <c r="AC7" s="272" t="s">
        <v>104</v>
      </c>
      <c r="AD7" s="256">
        <v>160</v>
      </c>
      <c r="AF7" s="258" t="str">
        <f>IF(Z7&gt;AD7,"1","0")</f>
        <v>1</v>
      </c>
      <c r="AG7" s="259" t="str">
        <f>IF(AD7&gt;Z7,"1","0")</f>
        <v>0</v>
      </c>
      <c r="AH7" s="257">
        <v>1</v>
      </c>
      <c r="AI7" s="273" t="s">
        <v>107</v>
      </c>
      <c r="AJ7" s="272" t="s">
        <v>108</v>
      </c>
      <c r="AK7" s="256">
        <v>183</v>
      </c>
      <c r="AL7" s="276">
        <v>2</v>
      </c>
      <c r="AM7" s="273" t="s">
        <v>119</v>
      </c>
      <c r="AN7" s="272" t="s">
        <v>120</v>
      </c>
      <c r="AO7" s="256">
        <v>180</v>
      </c>
      <c r="AQ7" s="258" t="str">
        <f>IF(AK7&gt;AO7,"1","0")</f>
        <v>1</v>
      </c>
      <c r="AR7" s="259" t="str">
        <f>IF(AO7&gt;AK7,"1","0")</f>
        <v>0</v>
      </c>
      <c r="AS7" s="257">
        <v>1</v>
      </c>
      <c r="AT7" s="273" t="s">
        <v>139</v>
      </c>
      <c r="AU7" s="272" t="s">
        <v>140</v>
      </c>
      <c r="AV7" s="256">
        <v>168</v>
      </c>
      <c r="AW7" s="276">
        <v>2</v>
      </c>
      <c r="AX7" s="287" t="s">
        <v>92</v>
      </c>
      <c r="AY7" s="288" t="s">
        <v>93</v>
      </c>
      <c r="AZ7" s="256">
        <v>177</v>
      </c>
      <c r="BB7" s="258" t="str">
        <f>IF(AV7&gt;AZ7,"1","0")</f>
        <v>0</v>
      </c>
      <c r="BC7" s="259" t="str">
        <f>IF(AZ7&gt;AV7,"1","0")</f>
        <v>1</v>
      </c>
      <c r="BD7" s="52"/>
      <c r="BE7" s="52"/>
      <c r="BF7" s="39"/>
      <c r="BG7" s="39"/>
      <c r="BH7" s="52"/>
      <c r="BI7" s="39"/>
      <c r="BJ7" s="39"/>
      <c r="BL7" s="52"/>
      <c r="BM7" s="52"/>
    </row>
    <row r="8" spans="1:65" ht="33.75" customHeight="1" thickBot="1">
      <c r="A8" s="257">
        <v>3</v>
      </c>
      <c r="B8" s="273" t="s">
        <v>94</v>
      </c>
      <c r="C8" s="272" t="s">
        <v>95</v>
      </c>
      <c r="D8" s="256">
        <v>0</v>
      </c>
      <c r="E8" s="276">
        <v>4</v>
      </c>
      <c r="F8" s="273" t="s">
        <v>100</v>
      </c>
      <c r="G8" s="272" t="s">
        <v>101</v>
      </c>
      <c r="H8" s="256">
        <v>189</v>
      </c>
      <c r="J8" s="260" t="str">
        <f>IF(D8&gt;H8,"1","0")</f>
        <v>0</v>
      </c>
      <c r="K8" s="261" t="str">
        <f>IF(H8&gt;D8,"1","0")</f>
        <v>1</v>
      </c>
      <c r="L8" s="257">
        <v>3</v>
      </c>
      <c r="M8" s="273" t="s">
        <v>119</v>
      </c>
      <c r="N8" s="272" t="s">
        <v>120</v>
      </c>
      <c r="O8" s="256">
        <v>184</v>
      </c>
      <c r="P8" s="276">
        <v>4</v>
      </c>
      <c r="Q8" s="273" t="s">
        <v>133</v>
      </c>
      <c r="R8" s="289" t="s">
        <v>82</v>
      </c>
      <c r="S8" s="256">
        <v>170</v>
      </c>
      <c r="U8" s="260" t="str">
        <f>IF(O8&gt;S8,"1","0")</f>
        <v>1</v>
      </c>
      <c r="V8" s="261" t="str">
        <f>IF(S8&gt;O8,"1","0")</f>
        <v>0</v>
      </c>
      <c r="W8" s="257">
        <v>3</v>
      </c>
      <c r="X8" s="273" t="s">
        <v>132</v>
      </c>
      <c r="Y8" s="289" t="s">
        <v>104</v>
      </c>
      <c r="Z8" s="256">
        <v>165</v>
      </c>
      <c r="AA8" s="276">
        <v>4</v>
      </c>
      <c r="AB8" s="299" t="s">
        <v>105</v>
      </c>
      <c r="AC8" s="272" t="s">
        <v>106</v>
      </c>
      <c r="AD8" s="256">
        <v>136</v>
      </c>
      <c r="AF8" s="260" t="str">
        <f>IF(Z8&gt;AD8,"1","0")</f>
        <v>1</v>
      </c>
      <c r="AG8" s="261" t="str">
        <f>IF(AD8&gt;Z8,"1","0")</f>
        <v>0</v>
      </c>
      <c r="AH8" s="257">
        <v>3</v>
      </c>
      <c r="AI8" s="273" t="s">
        <v>110</v>
      </c>
      <c r="AJ8" s="272" t="s">
        <v>111</v>
      </c>
      <c r="AK8" s="256">
        <v>161</v>
      </c>
      <c r="AL8" s="276">
        <v>4</v>
      </c>
      <c r="AM8" s="273" t="s">
        <v>122</v>
      </c>
      <c r="AN8" s="272" t="s">
        <v>123</v>
      </c>
      <c r="AO8" s="256">
        <v>189</v>
      </c>
      <c r="AQ8" s="260" t="str">
        <f>IF(AK8&gt;AO8,"1","0")</f>
        <v>0</v>
      </c>
      <c r="AR8" s="261" t="str">
        <f>IF(AO8&gt;AK8,"1","0")</f>
        <v>1</v>
      </c>
      <c r="AS8" s="257">
        <v>3</v>
      </c>
      <c r="AT8" s="273" t="s">
        <v>190</v>
      </c>
      <c r="AU8" s="286" t="s">
        <v>191</v>
      </c>
      <c r="AV8" s="256">
        <v>143</v>
      </c>
      <c r="AW8" s="276">
        <v>4</v>
      </c>
      <c r="AX8" s="287" t="s">
        <v>262</v>
      </c>
      <c r="AY8" s="288" t="s">
        <v>263</v>
      </c>
      <c r="AZ8" s="256">
        <v>152</v>
      </c>
      <c r="BB8" s="260" t="str">
        <f>IF(AV8&gt;AZ8,"1","0")</f>
        <v>0</v>
      </c>
      <c r="BC8" s="261" t="str">
        <f>IF(AZ8&gt;AV8,"1","0")</f>
        <v>1</v>
      </c>
      <c r="BD8" s="52"/>
      <c r="BE8" s="52"/>
      <c r="BF8" s="39"/>
      <c r="BG8" s="39"/>
      <c r="BH8" s="52"/>
      <c r="BI8" s="39"/>
      <c r="BJ8" s="39"/>
      <c r="BL8" s="52"/>
      <c r="BM8" s="52"/>
    </row>
    <row r="9" spans="1:65" ht="33.75" customHeight="1" thickBot="1">
      <c r="A9" s="257">
        <v>5</v>
      </c>
      <c r="B9" s="273" t="s">
        <v>202</v>
      </c>
      <c r="C9" s="272" t="s">
        <v>203</v>
      </c>
      <c r="D9" s="256">
        <v>0</v>
      </c>
      <c r="E9" s="276">
        <v>6</v>
      </c>
      <c r="F9" s="273" t="s">
        <v>208</v>
      </c>
      <c r="G9" s="272" t="s">
        <v>209</v>
      </c>
      <c r="H9" s="256">
        <v>136</v>
      </c>
      <c r="J9" s="262" t="str">
        <f>IF(D9&gt;H9,"1","0")</f>
        <v>0</v>
      </c>
      <c r="K9" s="263" t="str">
        <f>IF(H9&gt;D9,"1","0")</f>
        <v>1</v>
      </c>
      <c r="L9" s="257">
        <v>5</v>
      </c>
      <c r="M9" s="273" t="s">
        <v>126</v>
      </c>
      <c r="N9" s="272" t="s">
        <v>127</v>
      </c>
      <c r="O9" s="256">
        <v>148</v>
      </c>
      <c r="P9" s="276">
        <v>6</v>
      </c>
      <c r="Q9" s="273" t="s">
        <v>259</v>
      </c>
      <c r="R9" s="289" t="s">
        <v>127</v>
      </c>
      <c r="S9" s="256">
        <v>160</v>
      </c>
      <c r="U9" s="262" t="str">
        <f>IF(O9&gt;S9,"1","0")</f>
        <v>0</v>
      </c>
      <c r="V9" s="263" t="str">
        <f>IF(S9&gt;O9,"1","0")</f>
        <v>1</v>
      </c>
      <c r="W9" s="257">
        <v>5</v>
      </c>
      <c r="X9" s="273" t="s">
        <v>259</v>
      </c>
      <c r="Y9" s="289" t="s">
        <v>127</v>
      </c>
      <c r="Z9" s="256">
        <v>166</v>
      </c>
      <c r="AA9" s="276">
        <v>6</v>
      </c>
      <c r="AB9" s="299" t="s">
        <v>214</v>
      </c>
      <c r="AC9" s="272" t="s">
        <v>104</v>
      </c>
      <c r="AD9" s="256"/>
      <c r="AF9" s="262" t="str">
        <f>IF(Z9&gt;AD9,"1","0")</f>
        <v>1</v>
      </c>
      <c r="AG9" s="263" t="str">
        <f>IF(AD9&gt;Z9,"1","0")</f>
        <v>0</v>
      </c>
      <c r="AH9" s="257">
        <v>5</v>
      </c>
      <c r="AI9" s="273" t="s">
        <v>113</v>
      </c>
      <c r="AJ9" s="272" t="s">
        <v>114</v>
      </c>
      <c r="AK9" s="256">
        <v>179</v>
      </c>
      <c r="AL9" s="276">
        <v>6</v>
      </c>
      <c r="AM9" s="273" t="s">
        <v>228</v>
      </c>
      <c r="AN9" s="272" t="s">
        <v>227</v>
      </c>
      <c r="AO9" s="256">
        <v>167</v>
      </c>
      <c r="AQ9" s="262" t="str">
        <f>IF(AK9&gt;AO9,"1","0")</f>
        <v>1</v>
      </c>
      <c r="AR9" s="263" t="str">
        <f>IF(AO9&gt;AK9,"1","0")</f>
        <v>0</v>
      </c>
      <c r="AS9" s="257">
        <v>5</v>
      </c>
      <c r="AT9" s="273" t="s">
        <v>137</v>
      </c>
      <c r="AU9" s="286" t="s">
        <v>138</v>
      </c>
      <c r="AV9" s="256"/>
      <c r="AW9" s="276">
        <v>6</v>
      </c>
      <c r="AX9" s="287" t="s">
        <v>90</v>
      </c>
      <c r="AY9" s="288" t="s">
        <v>91</v>
      </c>
      <c r="AZ9" s="256"/>
      <c r="BB9" s="262" t="str">
        <f>IF(AV9&gt;AZ9,"1","0")</f>
        <v>0</v>
      </c>
      <c r="BC9" s="263" t="str">
        <f>IF(AZ9&gt;AV9,"1","0")</f>
        <v>0</v>
      </c>
      <c r="BD9" s="52"/>
      <c r="BE9" s="52"/>
      <c r="BF9" s="39"/>
      <c r="BG9" s="39"/>
      <c r="BH9" s="52"/>
      <c r="BI9" s="39"/>
      <c r="BJ9" s="39"/>
      <c r="BL9" s="52"/>
      <c r="BM9" s="52"/>
    </row>
    <row r="10" spans="2:62" ht="33.75" customHeight="1">
      <c r="B10" s="245"/>
      <c r="D10" s="39"/>
      <c r="H10" s="39"/>
      <c r="I10" s="1"/>
      <c r="J10" s="1"/>
      <c r="K10" s="1"/>
      <c r="O10" s="39"/>
      <c r="S10" s="39"/>
      <c r="T10" s="1"/>
      <c r="U10" s="1"/>
      <c r="V10" s="1"/>
      <c r="Z10" s="39"/>
      <c r="AB10" s="275"/>
      <c r="AC10" s="275"/>
      <c r="AD10" s="39"/>
      <c r="AE10" s="1"/>
      <c r="AF10" s="1"/>
      <c r="AG10" s="1"/>
      <c r="AK10" s="39"/>
      <c r="AO10" s="39"/>
      <c r="AP10" s="1"/>
      <c r="AQ10" s="1"/>
      <c r="AR10" s="1"/>
      <c r="AV10" s="39"/>
      <c r="AZ10" s="39"/>
      <c r="BA10" s="1"/>
      <c r="BB10" s="1"/>
      <c r="BC10" s="1"/>
      <c r="BE10" s="52"/>
      <c r="BF10" s="39"/>
      <c r="BG10" s="39"/>
      <c r="BH10" s="52"/>
      <c r="BI10" s="39"/>
      <c r="BJ10" s="39"/>
    </row>
    <row r="11" spans="1:58" ht="33.75" customHeight="1">
      <c r="A11" s="1"/>
      <c r="B11" s="245"/>
      <c r="D11" s="1"/>
      <c r="E11" s="1"/>
      <c r="H11" s="1"/>
      <c r="I11" s="1"/>
      <c r="J11" s="1"/>
      <c r="K11" s="1"/>
      <c r="L11" s="1"/>
      <c r="M11" s="245"/>
      <c r="O11" s="1"/>
      <c r="P11" s="1"/>
      <c r="S11" s="1"/>
      <c r="T11" s="1"/>
      <c r="U11" s="1"/>
      <c r="V11" s="1"/>
      <c r="W11" s="1"/>
      <c r="Z11" s="1"/>
      <c r="AA11" s="1"/>
      <c r="AB11" s="275"/>
      <c r="AC11" s="275"/>
      <c r="AD11" s="1"/>
      <c r="AE11" s="1"/>
      <c r="AF11" s="1"/>
      <c r="AG11" s="1"/>
      <c r="AH11" s="1"/>
      <c r="AI11" s="274"/>
      <c r="AJ11" s="270"/>
      <c r="AK11" s="1"/>
      <c r="AL11" s="1"/>
      <c r="AO11" s="1"/>
      <c r="AP11" s="1"/>
      <c r="AQ11" s="1"/>
      <c r="AR11" s="1"/>
      <c r="AS11" s="1"/>
      <c r="AV11" s="1"/>
      <c r="AW11" s="1"/>
      <c r="AZ11" s="1"/>
      <c r="BA11" s="1"/>
      <c r="BB11" s="1"/>
      <c r="BC11" s="1"/>
      <c r="BF11" s="39"/>
    </row>
    <row r="12" spans="1:60" ht="33.75" customHeight="1" thickBot="1">
      <c r="A12" s="52"/>
      <c r="B12" s="51"/>
      <c r="C12" s="285"/>
      <c r="E12" s="52"/>
      <c r="F12" s="52"/>
      <c r="G12" s="1"/>
      <c r="L12" s="52"/>
      <c r="M12" s="51"/>
      <c r="N12" s="1"/>
      <c r="P12" s="52"/>
      <c r="W12" s="52"/>
      <c r="AA12" s="52"/>
      <c r="AB12" s="274"/>
      <c r="AC12" s="271"/>
      <c r="AH12" s="52"/>
      <c r="AI12" s="274"/>
      <c r="AJ12" s="275"/>
      <c r="AL12" s="52"/>
      <c r="AM12" s="51"/>
      <c r="AN12" s="1"/>
      <c r="AS12" s="52"/>
      <c r="AW12" s="52"/>
      <c r="AX12" s="52"/>
      <c r="AY12" s="1"/>
      <c r="BE12" s="52"/>
      <c r="BH12" s="52"/>
    </row>
    <row r="13" spans="1:62" ht="33.75" customHeight="1" thickBot="1">
      <c r="A13" s="257" t="s">
        <v>70</v>
      </c>
      <c r="B13" s="273" t="s">
        <v>85</v>
      </c>
      <c r="C13" s="272" t="s">
        <v>108</v>
      </c>
      <c r="D13" s="256">
        <v>0</v>
      </c>
      <c r="E13" s="276" t="s">
        <v>71</v>
      </c>
      <c r="F13" s="273" t="s">
        <v>210</v>
      </c>
      <c r="G13" s="272" t="s">
        <v>211</v>
      </c>
      <c r="H13" s="256">
        <v>115</v>
      </c>
      <c r="L13" s="257" t="s">
        <v>70</v>
      </c>
      <c r="M13" s="273" t="s">
        <v>228</v>
      </c>
      <c r="N13" s="272" t="s">
        <v>227</v>
      </c>
      <c r="O13" s="256">
        <v>172</v>
      </c>
      <c r="P13" s="276" t="s">
        <v>71</v>
      </c>
      <c r="Q13" s="273" t="s">
        <v>132</v>
      </c>
      <c r="R13" s="289" t="s">
        <v>104</v>
      </c>
      <c r="S13" s="256">
        <v>162</v>
      </c>
      <c r="W13" s="257" t="s">
        <v>70</v>
      </c>
      <c r="X13" s="273" t="s">
        <v>212</v>
      </c>
      <c r="Y13" s="286" t="s">
        <v>205</v>
      </c>
      <c r="Z13" s="256">
        <v>139</v>
      </c>
      <c r="AA13" s="276" t="s">
        <v>71</v>
      </c>
      <c r="AB13" s="273"/>
      <c r="AC13" s="272"/>
      <c r="AD13" s="256"/>
      <c r="AH13" s="257" t="s">
        <v>70</v>
      </c>
      <c r="AI13" s="273" t="s">
        <v>223</v>
      </c>
      <c r="AJ13" s="272" t="s">
        <v>224</v>
      </c>
      <c r="AK13" s="256">
        <v>150</v>
      </c>
      <c r="AL13" s="276" t="s">
        <v>71</v>
      </c>
      <c r="AM13" s="273" t="s">
        <v>126</v>
      </c>
      <c r="AN13" s="272" t="s">
        <v>127</v>
      </c>
      <c r="AO13" s="256">
        <v>168</v>
      </c>
      <c r="AS13" s="257" t="s">
        <v>70</v>
      </c>
      <c r="AT13" s="273" t="s">
        <v>229</v>
      </c>
      <c r="AU13" s="272" t="s">
        <v>230</v>
      </c>
      <c r="AV13" s="256"/>
      <c r="AW13" s="276" t="s">
        <v>71</v>
      </c>
      <c r="AX13" s="287" t="s">
        <v>219</v>
      </c>
      <c r="AY13" s="288" t="s">
        <v>128</v>
      </c>
      <c r="AZ13" s="256"/>
      <c r="BE13" s="52"/>
      <c r="BF13" s="39"/>
      <c r="BG13" s="39"/>
      <c r="BH13" s="52"/>
      <c r="BI13" s="39"/>
      <c r="BJ13" s="39"/>
    </row>
    <row r="14" spans="1:62" ht="33.75" customHeight="1" thickBot="1">
      <c r="A14" s="257" t="s">
        <v>72</v>
      </c>
      <c r="B14" s="273" t="s">
        <v>97</v>
      </c>
      <c r="C14" s="272" t="s">
        <v>98</v>
      </c>
      <c r="D14" s="256">
        <v>0</v>
      </c>
      <c r="E14" s="276" t="s">
        <v>73</v>
      </c>
      <c r="F14" s="273" t="s">
        <v>266</v>
      </c>
      <c r="G14" s="272" t="s">
        <v>267</v>
      </c>
      <c r="H14" s="256">
        <v>103</v>
      </c>
      <c r="L14" s="257" t="s">
        <v>72</v>
      </c>
      <c r="M14" s="273" t="s">
        <v>124</v>
      </c>
      <c r="N14" s="272" t="s">
        <v>125</v>
      </c>
      <c r="O14" s="256"/>
      <c r="P14" s="276" t="s">
        <v>73</v>
      </c>
      <c r="Q14" s="273" t="s">
        <v>212</v>
      </c>
      <c r="R14" s="286" t="s">
        <v>205</v>
      </c>
      <c r="S14" s="256">
        <v>156</v>
      </c>
      <c r="W14" s="257" t="s">
        <v>72</v>
      </c>
      <c r="X14" s="273" t="s">
        <v>130</v>
      </c>
      <c r="Y14" s="286" t="s">
        <v>131</v>
      </c>
      <c r="Z14" s="256"/>
      <c r="AA14" s="276" t="s">
        <v>73</v>
      </c>
      <c r="AB14" s="273"/>
      <c r="AC14" s="272"/>
      <c r="AD14" s="256"/>
      <c r="AH14" s="257" t="s">
        <v>72</v>
      </c>
      <c r="AI14" s="273" t="s">
        <v>225</v>
      </c>
      <c r="AJ14" s="272" t="s">
        <v>226</v>
      </c>
      <c r="AK14" s="256"/>
      <c r="AL14" s="276" t="s">
        <v>73</v>
      </c>
      <c r="AM14" s="273" t="s">
        <v>124</v>
      </c>
      <c r="AN14" s="272" t="s">
        <v>125</v>
      </c>
      <c r="AO14" s="256"/>
      <c r="AS14" s="257" t="s">
        <v>72</v>
      </c>
      <c r="AT14" s="273" t="s">
        <v>135</v>
      </c>
      <c r="AU14" s="272" t="s">
        <v>136</v>
      </c>
      <c r="AV14" s="256"/>
      <c r="AW14" s="276" t="s">
        <v>73</v>
      </c>
      <c r="AX14" s="287" t="s">
        <v>260</v>
      </c>
      <c r="AY14" s="288" t="s">
        <v>261</v>
      </c>
      <c r="AZ14" s="256"/>
      <c r="BE14" s="52"/>
      <c r="BF14" s="39"/>
      <c r="BG14" s="39"/>
      <c r="BH14" s="52"/>
      <c r="BI14" s="39"/>
      <c r="BJ14" s="39"/>
    </row>
    <row r="15" spans="1:52" ht="33.75" customHeight="1" thickBot="1">
      <c r="A15" s="1"/>
      <c r="B15" s="1"/>
      <c r="C15" s="1"/>
      <c r="D15" s="1"/>
      <c r="E15" s="1"/>
      <c r="F15" s="1"/>
      <c r="G15" s="1"/>
      <c r="H15" s="1"/>
      <c r="L15" s="1"/>
      <c r="M15" s="1"/>
      <c r="N15" s="1"/>
      <c r="O15" s="1"/>
      <c r="P15" s="1"/>
      <c r="Q15" s="1"/>
      <c r="R15" s="1"/>
      <c r="S15" s="1"/>
      <c r="W15" s="1"/>
      <c r="X15" s="1"/>
      <c r="Y15" s="1"/>
      <c r="Z15" s="1"/>
      <c r="AA15" s="1"/>
      <c r="AB15" s="1"/>
      <c r="AC15" s="1"/>
      <c r="AD15" s="1"/>
      <c r="AH15" s="1"/>
      <c r="AI15" s="1"/>
      <c r="AJ15" s="1"/>
      <c r="AK15" s="1"/>
      <c r="AL15" s="1"/>
      <c r="AM15" s="1"/>
      <c r="AN15" s="1"/>
      <c r="AO15" s="1"/>
      <c r="AS15" s="1"/>
      <c r="AT15" s="1"/>
      <c r="AU15" s="1"/>
      <c r="AV15" s="1"/>
      <c r="AW15" s="1"/>
      <c r="AX15" s="1"/>
      <c r="AY15" s="1"/>
      <c r="AZ15" s="1"/>
    </row>
    <row r="16" spans="1:65" ht="33.75" customHeight="1" thickBot="1">
      <c r="A16" s="37"/>
      <c r="B16" s="37"/>
      <c r="C16" s="34"/>
      <c r="D16" s="34"/>
      <c r="E16" s="1"/>
      <c r="F16" s="1"/>
      <c r="G16" s="60"/>
      <c r="H16" s="1"/>
      <c r="I16" s="1"/>
      <c r="J16" s="264">
        <f>SUM(J7+J8+J9)</f>
        <v>0</v>
      </c>
      <c r="K16" s="265">
        <f>SUM(K7+K8+K9)</f>
        <v>3</v>
      </c>
      <c r="L16" s="37"/>
      <c r="M16" s="37"/>
      <c r="N16" s="34"/>
      <c r="O16" s="34"/>
      <c r="P16" s="1"/>
      <c r="Q16" s="1"/>
      <c r="R16" s="60"/>
      <c r="S16" s="1"/>
      <c r="T16" s="1"/>
      <c r="U16" s="264">
        <f>SUM(U7+U8+U9)</f>
        <v>2</v>
      </c>
      <c r="V16" s="265">
        <f>SUM(V7+V8+V9)</f>
        <v>1</v>
      </c>
      <c r="W16" s="37"/>
      <c r="X16" s="37"/>
      <c r="Y16" s="34"/>
      <c r="Z16" s="34"/>
      <c r="AA16" s="1"/>
      <c r="AB16" s="1"/>
      <c r="AC16" s="60"/>
      <c r="AD16" s="1"/>
      <c r="AE16" s="1"/>
      <c r="AF16" s="264">
        <f>SUM(AF7+AF8+AF9)</f>
        <v>3</v>
      </c>
      <c r="AG16" s="265">
        <f>SUM(AG7+AG8+AG9)</f>
        <v>0</v>
      </c>
      <c r="AH16" s="37"/>
      <c r="AI16" s="37"/>
      <c r="AJ16" s="34"/>
      <c r="AK16" s="34"/>
      <c r="AL16" s="1"/>
      <c r="AM16" s="1"/>
      <c r="AN16" s="60"/>
      <c r="AO16" s="1"/>
      <c r="AP16" s="1"/>
      <c r="AQ16" s="264">
        <f>SUM(AQ7+AQ8+AQ9)</f>
        <v>2</v>
      </c>
      <c r="AR16" s="265">
        <f>SUM(AR7+AR8+AR9)</f>
        <v>1</v>
      </c>
      <c r="AS16" s="37"/>
      <c r="AT16" s="37"/>
      <c r="AU16" s="34"/>
      <c r="AV16" s="34"/>
      <c r="AW16" s="1"/>
      <c r="AX16" s="1"/>
      <c r="AY16" s="60"/>
      <c r="AZ16" s="1"/>
      <c r="BA16" s="1"/>
      <c r="BB16" s="264">
        <f>SUM(BB7+BB8+BB9)</f>
        <v>0</v>
      </c>
      <c r="BC16" s="265">
        <f>SUM(BC7+BC8+BC9)</f>
        <v>2</v>
      </c>
      <c r="BD16" s="52"/>
      <c r="BE16" s="52"/>
      <c r="BF16" s="39"/>
      <c r="BG16" s="39"/>
      <c r="BI16" s="61"/>
      <c r="BL16" s="52"/>
      <c r="BM16" s="52"/>
    </row>
    <row r="17" spans="1:61" ht="33.75" customHeight="1">
      <c r="A17" s="62" t="s">
        <v>74</v>
      </c>
      <c r="B17" s="62"/>
      <c r="C17" s="39"/>
      <c r="D17" s="34"/>
      <c r="E17" s="62" t="s">
        <v>74</v>
      </c>
      <c r="F17" s="62"/>
      <c r="G17" s="39"/>
      <c r="H17" s="1"/>
      <c r="I17" s="1"/>
      <c r="J17" s="1"/>
      <c r="K17" s="1"/>
      <c r="L17" s="62" t="s">
        <v>74</v>
      </c>
      <c r="M17" s="62"/>
      <c r="N17" s="39"/>
      <c r="O17" s="34"/>
      <c r="P17" s="62" t="s">
        <v>74</v>
      </c>
      <c r="Q17" s="62"/>
      <c r="R17" s="39"/>
      <c r="S17" s="1"/>
      <c r="T17" s="1"/>
      <c r="U17" s="1"/>
      <c r="V17" s="1"/>
      <c r="W17" s="62" t="s">
        <v>74</v>
      </c>
      <c r="X17" s="62"/>
      <c r="Y17" s="39"/>
      <c r="Z17" s="34"/>
      <c r="AA17" s="62" t="s">
        <v>74</v>
      </c>
      <c r="AB17" s="62"/>
      <c r="AC17" s="39"/>
      <c r="AD17" s="1"/>
      <c r="AE17" s="1"/>
      <c r="AF17" s="1"/>
      <c r="AG17" s="1"/>
      <c r="AH17" s="62" t="s">
        <v>74</v>
      </c>
      <c r="AI17" s="62"/>
      <c r="AJ17" s="39"/>
      <c r="AK17" s="34"/>
      <c r="AL17" s="62" t="s">
        <v>74</v>
      </c>
      <c r="AM17" s="62"/>
      <c r="AN17" s="39"/>
      <c r="AO17" s="1"/>
      <c r="AP17" s="1"/>
      <c r="AQ17" s="1"/>
      <c r="AR17" s="1"/>
      <c r="AS17" s="62" t="s">
        <v>74</v>
      </c>
      <c r="AT17" s="62"/>
      <c r="AU17" s="39"/>
      <c r="AV17" s="34"/>
      <c r="AW17" s="62" t="s">
        <v>74</v>
      </c>
      <c r="AX17" s="62"/>
      <c r="AY17" s="39"/>
      <c r="AZ17" s="1"/>
      <c r="BA17" s="1"/>
      <c r="BB17" s="1"/>
      <c r="BC17" s="1"/>
      <c r="BE17" s="63"/>
      <c r="BF17" s="39"/>
      <c r="BG17" s="39"/>
      <c r="BH17" s="63"/>
      <c r="BI17" s="39"/>
    </row>
    <row r="18" spans="1:61" ht="33.75" customHeight="1">
      <c r="A18" s="34"/>
      <c r="B18" s="34"/>
      <c r="C18" s="34"/>
      <c r="D18" s="1"/>
      <c r="E18" s="50" t="s">
        <v>67</v>
      </c>
      <c r="F18" s="50"/>
      <c r="G18" s="1"/>
      <c r="H18" s="1"/>
      <c r="I18" s="1"/>
      <c r="J18" s="1"/>
      <c r="K18" s="1"/>
      <c r="L18" s="34"/>
      <c r="M18" s="34"/>
      <c r="N18" s="34"/>
      <c r="O18" s="1"/>
      <c r="P18" s="50" t="s">
        <v>67</v>
      </c>
      <c r="Q18" s="50"/>
      <c r="R18" s="1"/>
      <c r="S18" s="1"/>
      <c r="T18" s="1"/>
      <c r="U18" s="1"/>
      <c r="V18" s="1"/>
      <c r="W18" s="34"/>
      <c r="X18" s="34"/>
      <c r="Y18" s="34"/>
      <c r="Z18" s="1"/>
      <c r="AA18" s="50" t="s">
        <v>67</v>
      </c>
      <c r="AB18" s="50"/>
      <c r="AC18" s="1"/>
      <c r="AD18" s="1"/>
      <c r="AE18" s="1"/>
      <c r="AF18" s="1"/>
      <c r="AG18" s="1"/>
      <c r="AH18" s="34"/>
      <c r="AI18" s="34"/>
      <c r="AJ18" s="34"/>
      <c r="AK18" s="1"/>
      <c r="AL18" s="50" t="s">
        <v>67</v>
      </c>
      <c r="AM18" s="50"/>
      <c r="AN18" s="1"/>
      <c r="AO18" s="1"/>
      <c r="AP18" s="1"/>
      <c r="AQ18" s="1"/>
      <c r="AR18" s="1"/>
      <c r="AS18" s="34"/>
      <c r="AT18" s="34"/>
      <c r="AU18" s="34"/>
      <c r="AV18" s="1"/>
      <c r="AW18" s="50"/>
      <c r="AX18" s="50"/>
      <c r="AY18" s="1"/>
      <c r="AZ18" s="1"/>
      <c r="BA18" s="1"/>
      <c r="BB18" s="1"/>
      <c r="BC18" s="1"/>
      <c r="BE18" s="52"/>
      <c r="BF18" s="39"/>
      <c r="BG18" s="39"/>
      <c r="BI18" s="51"/>
    </row>
    <row r="19" spans="1:63" ht="33.75" customHeight="1">
      <c r="A19" s="34"/>
      <c r="B19" s="34"/>
      <c r="C19" s="34"/>
      <c r="D19" s="1"/>
      <c r="E19" s="1"/>
      <c r="F19" s="1"/>
      <c r="G19" s="53" t="s">
        <v>68</v>
      </c>
      <c r="H19" s="268" t="s">
        <v>264</v>
      </c>
      <c r="I19" s="252"/>
      <c r="J19" s="192"/>
      <c r="L19" s="34"/>
      <c r="M19" s="34"/>
      <c r="N19" s="34"/>
      <c r="O19" s="1"/>
      <c r="P19" s="1"/>
      <c r="Q19" s="1"/>
      <c r="R19" s="53" t="s">
        <v>68</v>
      </c>
      <c r="S19" s="268" t="s">
        <v>271</v>
      </c>
      <c r="T19" s="252"/>
      <c r="U19" s="192"/>
      <c r="W19" s="34"/>
      <c r="X19" s="34"/>
      <c r="Y19" s="34"/>
      <c r="Z19" s="1"/>
      <c r="AA19" s="1"/>
      <c r="AB19" s="1"/>
      <c r="AC19" s="53" t="s">
        <v>68</v>
      </c>
      <c r="AD19" s="268" t="s">
        <v>274</v>
      </c>
      <c r="AE19" s="252"/>
      <c r="AF19" s="192"/>
      <c r="AH19" s="34"/>
      <c r="AI19" s="34"/>
      <c r="AJ19" s="34"/>
      <c r="AK19" s="1"/>
      <c r="AL19" s="1"/>
      <c r="AM19" s="1"/>
      <c r="AN19" s="53" t="s">
        <v>68</v>
      </c>
      <c r="AO19" s="268" t="s">
        <v>275</v>
      </c>
      <c r="AP19" s="252"/>
      <c r="AQ19" s="192"/>
      <c r="AS19" s="34"/>
      <c r="AT19" s="34"/>
      <c r="AU19" s="34"/>
      <c r="AV19" s="1"/>
      <c r="AW19" s="1"/>
      <c r="AX19" s="1"/>
      <c r="AY19" s="53"/>
      <c r="AZ19" s="268" t="s">
        <v>278</v>
      </c>
      <c r="BA19" s="252"/>
      <c r="BB19" s="192"/>
      <c r="BE19" s="52"/>
      <c r="BF19" s="39"/>
      <c r="BG19" s="39"/>
      <c r="BJ19" s="56"/>
      <c r="BK19" s="57"/>
    </row>
    <row r="20" spans="1:63" ht="33.75" customHeight="1">
      <c r="A20" s="1"/>
      <c r="B20" s="1"/>
      <c r="C20" s="34"/>
      <c r="D20" s="20"/>
      <c r="E20" s="34"/>
      <c r="F20" s="34"/>
      <c r="G20" s="34"/>
      <c r="H20" s="34"/>
      <c r="I20" s="1"/>
      <c r="J20" s="1"/>
      <c r="K20" s="1"/>
      <c r="L20" s="1"/>
      <c r="M20" s="1"/>
      <c r="N20" s="34"/>
      <c r="O20" s="20"/>
      <c r="P20" s="34"/>
      <c r="Q20" s="34"/>
      <c r="R20" s="34"/>
      <c r="S20" s="34"/>
      <c r="T20" s="1"/>
      <c r="U20" s="1"/>
      <c r="V20" s="1"/>
      <c r="W20" s="1"/>
      <c r="X20" s="1"/>
      <c r="Y20" s="34"/>
      <c r="Z20" s="20"/>
      <c r="AA20" s="34"/>
      <c r="AB20" s="34"/>
      <c r="AC20" s="34"/>
      <c r="AD20" s="34"/>
      <c r="AE20" s="1"/>
      <c r="AF20" s="1"/>
      <c r="AG20" s="1"/>
      <c r="AH20" s="1"/>
      <c r="AI20" s="1"/>
      <c r="AJ20" s="34"/>
      <c r="AK20" s="20"/>
      <c r="AL20" s="34"/>
      <c r="AM20" s="34"/>
      <c r="AN20" s="34"/>
      <c r="AO20" s="34"/>
      <c r="AP20" s="1"/>
      <c r="AQ20" s="1"/>
      <c r="AR20" s="1"/>
      <c r="AS20" s="1"/>
      <c r="AT20" s="1"/>
      <c r="AU20" s="34"/>
      <c r="AV20" s="20"/>
      <c r="AW20" s="34"/>
      <c r="AX20" s="34"/>
      <c r="AY20" s="34"/>
      <c r="AZ20" s="34"/>
      <c r="BA20" s="1"/>
      <c r="BB20" s="1"/>
      <c r="BC20" s="1"/>
      <c r="BG20" s="39"/>
      <c r="BH20" s="42"/>
      <c r="BI20" s="39"/>
      <c r="BJ20" s="39"/>
      <c r="BK20" s="39"/>
    </row>
    <row r="21" spans="1:63" ht="33.75" customHeight="1" thickBot="1">
      <c r="A21" s="35"/>
      <c r="B21" s="323" t="s">
        <v>59</v>
      </c>
      <c r="C21" s="323"/>
      <c r="D21" s="39"/>
      <c r="E21" s="34"/>
      <c r="F21" s="323" t="s">
        <v>56</v>
      </c>
      <c r="G21" s="323"/>
      <c r="H21" s="39"/>
      <c r="I21" s="39"/>
      <c r="L21" s="35"/>
      <c r="M21" s="323" t="s">
        <v>60</v>
      </c>
      <c r="N21" s="323"/>
      <c r="O21" s="39"/>
      <c r="P21" s="34"/>
      <c r="Q21" s="323" t="s">
        <v>62</v>
      </c>
      <c r="R21" s="323"/>
      <c r="S21" s="39"/>
      <c r="T21" s="39"/>
      <c r="W21" s="35"/>
      <c r="X21" s="323" t="s">
        <v>52</v>
      </c>
      <c r="Y21" s="323"/>
      <c r="Z21" s="39"/>
      <c r="AA21" s="34"/>
      <c r="AB21" s="323" t="s">
        <v>56</v>
      </c>
      <c r="AC21" s="323"/>
      <c r="AD21" s="39"/>
      <c r="AE21" s="39"/>
      <c r="AH21" s="35"/>
      <c r="AI21" s="323" t="s">
        <v>58</v>
      </c>
      <c r="AJ21" s="323"/>
      <c r="AK21" s="39"/>
      <c r="AL21" s="34"/>
      <c r="AM21" s="323" t="s">
        <v>240</v>
      </c>
      <c r="AN21" s="323"/>
      <c r="AO21" s="39"/>
      <c r="AP21" s="39"/>
      <c r="AS21" s="35"/>
      <c r="AT21" s="323" t="s">
        <v>59</v>
      </c>
      <c r="AU21" s="323"/>
      <c r="AV21" s="39"/>
      <c r="AW21" s="34"/>
      <c r="AX21" s="323" t="s">
        <v>240</v>
      </c>
      <c r="AY21" s="323"/>
      <c r="AZ21" s="39"/>
      <c r="BA21" s="39"/>
      <c r="BE21" s="56"/>
      <c r="BF21" s="52"/>
      <c r="BG21" s="39"/>
      <c r="BH21" s="39"/>
      <c r="BI21" s="52"/>
      <c r="BJ21" s="39"/>
      <c r="BK21" s="39"/>
    </row>
    <row r="22" spans="1:63" ht="33.75" customHeight="1">
      <c r="A22" s="20"/>
      <c r="B22" s="20"/>
      <c r="C22" s="34"/>
      <c r="D22" s="1"/>
      <c r="E22" s="20"/>
      <c r="F22" s="20"/>
      <c r="G22" s="34"/>
      <c r="H22" s="1"/>
      <c r="I22" s="34"/>
      <c r="J22" s="1" t="s">
        <v>69</v>
      </c>
      <c r="K22" s="1"/>
      <c r="L22" s="20"/>
      <c r="M22" s="20"/>
      <c r="N22" s="34"/>
      <c r="O22" s="1"/>
      <c r="P22" s="20"/>
      <c r="Q22" s="20"/>
      <c r="R22" s="34"/>
      <c r="S22" s="1"/>
      <c r="T22" s="34"/>
      <c r="U22" s="1" t="s">
        <v>69</v>
      </c>
      <c r="V22" s="1"/>
      <c r="W22" s="20"/>
      <c r="X22" s="20"/>
      <c r="Y22" s="34"/>
      <c r="Z22" s="1"/>
      <c r="AA22" s="20"/>
      <c r="AB22" s="20"/>
      <c r="AC22" s="34"/>
      <c r="AD22" s="1"/>
      <c r="AE22" s="34"/>
      <c r="AF22" s="1" t="s">
        <v>69</v>
      </c>
      <c r="AG22" s="1"/>
      <c r="AH22" s="20"/>
      <c r="AI22" s="20"/>
      <c r="AJ22" s="34"/>
      <c r="AK22" s="1"/>
      <c r="AL22" s="20"/>
      <c r="AM22" s="20"/>
      <c r="AN22" s="34"/>
      <c r="AO22" s="1"/>
      <c r="AP22" s="34"/>
      <c r="AQ22" s="1" t="s">
        <v>69</v>
      </c>
      <c r="AR22" s="1"/>
      <c r="AS22" s="20"/>
      <c r="AT22" s="20"/>
      <c r="AU22" s="34"/>
      <c r="AV22" s="1"/>
      <c r="AW22" s="20"/>
      <c r="AX22" s="20"/>
      <c r="AY22" s="34"/>
      <c r="AZ22" s="1"/>
      <c r="BA22" s="34"/>
      <c r="BB22" s="1"/>
      <c r="BC22" s="1"/>
      <c r="BE22" s="42"/>
      <c r="BF22" s="39"/>
      <c r="BH22" s="42"/>
      <c r="BI22" s="39"/>
      <c r="BK22" s="39"/>
    </row>
    <row r="23" spans="1:62" ht="33.75" customHeight="1" thickBot="1">
      <c r="A23" s="37"/>
      <c r="B23" s="37"/>
      <c r="C23" s="34"/>
      <c r="D23" s="34"/>
      <c r="E23" s="37"/>
      <c r="F23" s="37"/>
      <c r="G23" s="34"/>
      <c r="H23" s="34"/>
      <c r="I23" s="1"/>
      <c r="J23" s="1"/>
      <c r="K23" s="1"/>
      <c r="L23" s="37"/>
      <c r="M23" s="37"/>
      <c r="N23" s="34"/>
      <c r="O23" s="34"/>
      <c r="P23" s="37"/>
      <c r="S23" s="34"/>
      <c r="T23" s="1"/>
      <c r="U23" s="1"/>
      <c r="V23" s="1"/>
      <c r="W23" s="37"/>
      <c r="X23" s="37"/>
      <c r="Y23" s="34"/>
      <c r="Z23" s="34"/>
      <c r="AA23" s="37"/>
      <c r="AB23" s="37"/>
      <c r="AC23" s="34"/>
      <c r="AD23" s="34"/>
      <c r="AE23" s="1"/>
      <c r="AF23" s="1"/>
      <c r="AG23" s="1"/>
      <c r="AH23" s="37"/>
      <c r="AK23" s="34"/>
      <c r="AL23" s="37"/>
      <c r="AM23" s="37"/>
      <c r="AN23" s="34"/>
      <c r="AO23" s="34"/>
      <c r="AP23" s="1"/>
      <c r="AQ23" s="1"/>
      <c r="AR23" s="1"/>
      <c r="AS23" s="37"/>
      <c r="AV23" s="34"/>
      <c r="AW23" s="37"/>
      <c r="AX23" s="37"/>
      <c r="AY23" s="34"/>
      <c r="AZ23" s="34"/>
      <c r="BA23" s="1"/>
      <c r="BB23" s="1"/>
      <c r="BC23" s="1"/>
      <c r="BE23" s="52"/>
      <c r="BG23" s="39"/>
      <c r="BH23" s="52"/>
      <c r="BJ23" s="39"/>
    </row>
    <row r="24" spans="1:65" ht="33.75" customHeight="1" thickBot="1">
      <c r="A24" s="257">
        <v>1</v>
      </c>
      <c r="B24" s="273" t="s">
        <v>119</v>
      </c>
      <c r="C24" s="272" t="s">
        <v>120</v>
      </c>
      <c r="D24" s="256">
        <v>187</v>
      </c>
      <c r="E24" s="276">
        <v>2</v>
      </c>
      <c r="F24" s="273" t="s">
        <v>137</v>
      </c>
      <c r="G24" s="286" t="s">
        <v>138</v>
      </c>
      <c r="H24" s="256">
        <v>172</v>
      </c>
      <c r="J24" s="258" t="str">
        <f>IF(D24&gt;H24,"1","0")</f>
        <v>1</v>
      </c>
      <c r="K24" s="259" t="str">
        <f>IF(H24&gt;D24,"1","0")</f>
        <v>0</v>
      </c>
      <c r="L24" s="257">
        <v>1</v>
      </c>
      <c r="M24" s="273" t="s">
        <v>206</v>
      </c>
      <c r="N24" s="272" t="s">
        <v>207</v>
      </c>
      <c r="O24" s="256">
        <v>181</v>
      </c>
      <c r="P24" s="276">
        <v>2</v>
      </c>
      <c r="Q24" s="273" t="s">
        <v>115</v>
      </c>
      <c r="R24" s="272" t="s">
        <v>86</v>
      </c>
      <c r="S24" s="256">
        <v>169</v>
      </c>
      <c r="U24" s="258" t="str">
        <f>IF(O24&gt;S24,"1","0")</f>
        <v>1</v>
      </c>
      <c r="V24" s="259" t="str">
        <f>IF(S24&gt;O24,"1","0")</f>
        <v>0</v>
      </c>
      <c r="W24" s="257">
        <v>1</v>
      </c>
      <c r="X24" s="273" t="s">
        <v>107</v>
      </c>
      <c r="Y24" s="272" t="s">
        <v>108</v>
      </c>
      <c r="Z24" s="256">
        <v>192</v>
      </c>
      <c r="AA24" s="276">
        <v>2</v>
      </c>
      <c r="AB24" s="273" t="s">
        <v>135</v>
      </c>
      <c r="AC24" s="272" t="s">
        <v>136</v>
      </c>
      <c r="AD24" s="256">
        <v>170</v>
      </c>
      <c r="AF24" s="258" t="str">
        <f>IF(Z24&gt;AD24,"1","0")</f>
        <v>1</v>
      </c>
      <c r="AG24" s="300" t="str">
        <f>IF(AD24&gt;Z24,"1","0")</f>
        <v>0</v>
      </c>
      <c r="AH24" s="257">
        <v>1</v>
      </c>
      <c r="AI24" s="287" t="s">
        <v>92</v>
      </c>
      <c r="AJ24" s="288" t="s">
        <v>93</v>
      </c>
      <c r="AK24" s="256">
        <v>183</v>
      </c>
      <c r="AL24" s="276">
        <v>2</v>
      </c>
      <c r="AM24" s="299" t="s">
        <v>103</v>
      </c>
      <c r="AN24" s="272" t="s">
        <v>104</v>
      </c>
      <c r="AO24" s="256">
        <v>154</v>
      </c>
      <c r="AQ24" s="258" t="str">
        <f>IF(AK24&gt;AO24,"1","0")</f>
        <v>1</v>
      </c>
      <c r="AR24" s="259" t="str">
        <f>IF(AO24&gt;AK24,"1","0")</f>
        <v>0</v>
      </c>
      <c r="AS24" s="257">
        <v>1</v>
      </c>
      <c r="AT24" s="273" t="s">
        <v>122</v>
      </c>
      <c r="AU24" s="272" t="s">
        <v>123</v>
      </c>
      <c r="AV24" s="256">
        <v>188</v>
      </c>
      <c r="AW24" s="276">
        <v>2</v>
      </c>
      <c r="AX24" s="299" t="s">
        <v>103</v>
      </c>
      <c r="AY24" s="272" t="s">
        <v>104</v>
      </c>
      <c r="AZ24" s="256">
        <v>157</v>
      </c>
      <c r="BB24" s="258" t="str">
        <f>IF(AV24&gt;AZ24,"1","0")</f>
        <v>1</v>
      </c>
      <c r="BC24" s="259" t="str">
        <f>IF(AZ24&gt;AV24,"1","0")</f>
        <v>0</v>
      </c>
      <c r="BD24" s="52"/>
      <c r="BE24" s="52"/>
      <c r="BF24" s="39"/>
      <c r="BG24" s="39"/>
      <c r="BH24" s="52"/>
      <c r="BI24" s="39"/>
      <c r="BJ24" s="39"/>
      <c r="BL24" s="52"/>
      <c r="BM24" s="52"/>
    </row>
    <row r="25" spans="1:65" ht="33.75" customHeight="1" thickBot="1">
      <c r="A25" s="257">
        <v>3</v>
      </c>
      <c r="B25" s="273" t="s">
        <v>122</v>
      </c>
      <c r="C25" s="272" t="s">
        <v>123</v>
      </c>
      <c r="D25" s="256">
        <v>191</v>
      </c>
      <c r="E25" s="276">
        <v>4</v>
      </c>
      <c r="F25" s="273" t="s">
        <v>139</v>
      </c>
      <c r="G25" s="272" t="s">
        <v>140</v>
      </c>
      <c r="H25" s="256">
        <v>164</v>
      </c>
      <c r="J25" s="260" t="str">
        <f>IF(D25&gt;H25,"1","0")</f>
        <v>1</v>
      </c>
      <c r="K25" s="261" t="str">
        <f>IF(H25&gt;D25,"1","0")</f>
        <v>0</v>
      </c>
      <c r="L25" s="257">
        <v>3</v>
      </c>
      <c r="M25" s="273" t="s">
        <v>100</v>
      </c>
      <c r="N25" s="272" t="s">
        <v>101</v>
      </c>
      <c r="O25" s="256">
        <v>184</v>
      </c>
      <c r="P25" s="276">
        <v>4</v>
      </c>
      <c r="Q25" s="273" t="s">
        <v>112</v>
      </c>
      <c r="R25" s="272" t="s">
        <v>86</v>
      </c>
      <c r="S25" s="256">
        <v>171</v>
      </c>
      <c r="U25" s="260" t="str">
        <f>IF(O25&gt;S25,"1","0")</f>
        <v>1</v>
      </c>
      <c r="V25" s="261" t="str">
        <f>IF(S25&gt;O25,"1","0")</f>
        <v>0</v>
      </c>
      <c r="W25" s="257">
        <v>3</v>
      </c>
      <c r="X25" s="273" t="s">
        <v>113</v>
      </c>
      <c r="Y25" s="272" t="s">
        <v>114</v>
      </c>
      <c r="Z25" s="256">
        <v>179</v>
      </c>
      <c r="AA25" s="276">
        <v>4</v>
      </c>
      <c r="AB25" s="273" t="s">
        <v>229</v>
      </c>
      <c r="AC25" s="272" t="s">
        <v>230</v>
      </c>
      <c r="AD25" s="256">
        <v>158</v>
      </c>
      <c r="AF25" s="260" t="str">
        <f>IF(Z25&gt;AD25,"1","0")</f>
        <v>1</v>
      </c>
      <c r="AG25" s="276" t="str">
        <f>IF(AD25&gt;Z25,"1","0")</f>
        <v>0</v>
      </c>
      <c r="AH25" s="257">
        <v>3</v>
      </c>
      <c r="AI25" s="287" t="s">
        <v>90</v>
      </c>
      <c r="AJ25" s="288" t="s">
        <v>91</v>
      </c>
      <c r="AK25" s="256">
        <v>170</v>
      </c>
      <c r="AL25" s="276">
        <v>4</v>
      </c>
      <c r="AM25" s="299" t="s">
        <v>105</v>
      </c>
      <c r="AN25" s="272" t="s">
        <v>106</v>
      </c>
      <c r="AO25" s="256">
        <v>114</v>
      </c>
      <c r="AQ25" s="260" t="str">
        <f>IF(AK25&gt;AO25,"1","0")</f>
        <v>1</v>
      </c>
      <c r="AR25" s="261" t="str">
        <f>IF(AO25&gt;AK25,"1","0")</f>
        <v>0</v>
      </c>
      <c r="AS25" s="257">
        <v>3</v>
      </c>
      <c r="AT25" s="273" t="s">
        <v>119</v>
      </c>
      <c r="AU25" s="272" t="s">
        <v>120</v>
      </c>
      <c r="AV25" s="256">
        <v>187</v>
      </c>
      <c r="AW25" s="276">
        <v>4</v>
      </c>
      <c r="AX25" s="299" t="s">
        <v>105</v>
      </c>
      <c r="AY25" s="272" t="s">
        <v>106</v>
      </c>
      <c r="AZ25" s="256">
        <v>106</v>
      </c>
      <c r="BB25" s="260" t="str">
        <f>IF(AV25&gt;AZ25,"1","0")</f>
        <v>1</v>
      </c>
      <c r="BC25" s="261" t="str">
        <f>IF(AZ25&gt;AV25,"1","0")</f>
        <v>0</v>
      </c>
      <c r="BD25" s="52"/>
      <c r="BE25" s="52"/>
      <c r="BF25" s="39"/>
      <c r="BG25" s="39"/>
      <c r="BH25" s="52"/>
      <c r="BI25" s="39"/>
      <c r="BJ25" s="39"/>
      <c r="BL25" s="52"/>
      <c r="BM25" s="52"/>
    </row>
    <row r="26" spans="1:65" ht="33.75" customHeight="1" thickBot="1">
      <c r="A26" s="257">
        <v>5</v>
      </c>
      <c r="B26" s="273" t="s">
        <v>126</v>
      </c>
      <c r="C26" s="272" t="s">
        <v>127</v>
      </c>
      <c r="D26" s="256">
        <v>175</v>
      </c>
      <c r="E26" s="276">
        <v>6</v>
      </c>
      <c r="F26" s="273" t="s">
        <v>135</v>
      </c>
      <c r="G26" s="272" t="s">
        <v>136</v>
      </c>
      <c r="H26" s="256">
        <v>163</v>
      </c>
      <c r="J26" s="262" t="str">
        <f>IF(D26&gt;H26,"1","0")</f>
        <v>1</v>
      </c>
      <c r="K26" s="263" t="str">
        <f>IF(H26&gt;D26,"1","0")</f>
        <v>0</v>
      </c>
      <c r="L26" s="257">
        <v>5</v>
      </c>
      <c r="M26" s="273" t="s">
        <v>208</v>
      </c>
      <c r="N26" s="272" t="s">
        <v>209</v>
      </c>
      <c r="O26" s="256">
        <v>164</v>
      </c>
      <c r="P26" s="276">
        <v>6</v>
      </c>
      <c r="Q26" s="273" t="s">
        <v>117</v>
      </c>
      <c r="R26" s="272" t="s">
        <v>118</v>
      </c>
      <c r="S26" s="256">
        <v>156</v>
      </c>
      <c r="U26" s="262" t="str">
        <f>IF(O26&gt;S26,"1","0")</f>
        <v>1</v>
      </c>
      <c r="V26" s="263" t="str">
        <f>IF(S26&gt;O26,"1","0")</f>
        <v>0</v>
      </c>
      <c r="W26" s="257">
        <v>5</v>
      </c>
      <c r="X26" s="273" t="s">
        <v>110</v>
      </c>
      <c r="Y26" s="272" t="s">
        <v>111</v>
      </c>
      <c r="Z26" s="256">
        <v>181</v>
      </c>
      <c r="AA26" s="276">
        <v>6</v>
      </c>
      <c r="AB26" s="273" t="s">
        <v>190</v>
      </c>
      <c r="AC26" s="286" t="s">
        <v>191</v>
      </c>
      <c r="AD26" s="256">
        <v>132</v>
      </c>
      <c r="AF26" s="262" t="str">
        <f>IF(Z26&gt;AD26,"1","0")</f>
        <v>1</v>
      </c>
      <c r="AG26" s="301" t="str">
        <f>IF(AD26&gt;Z26,"1","0")</f>
        <v>0</v>
      </c>
      <c r="AH26" s="257">
        <v>5</v>
      </c>
      <c r="AI26" s="287" t="s">
        <v>262</v>
      </c>
      <c r="AJ26" s="288" t="s">
        <v>263</v>
      </c>
      <c r="AK26" s="256">
        <v>144</v>
      </c>
      <c r="AL26" s="276">
        <v>6</v>
      </c>
      <c r="AM26" s="299" t="s">
        <v>276</v>
      </c>
      <c r="AN26" s="272" t="s">
        <v>277</v>
      </c>
      <c r="AO26" s="256">
        <v>127</v>
      </c>
      <c r="AQ26" s="262" t="str">
        <f>IF(AK26&gt;AO26,"1","0")</f>
        <v>1</v>
      </c>
      <c r="AR26" s="263" t="str">
        <f>IF(AO26&gt;AK26,"1","0")</f>
        <v>0</v>
      </c>
      <c r="AS26" s="257">
        <v>5</v>
      </c>
      <c r="AT26" s="273" t="s">
        <v>126</v>
      </c>
      <c r="AU26" s="272" t="s">
        <v>127</v>
      </c>
      <c r="AV26" s="256">
        <v>161</v>
      </c>
      <c r="AW26" s="276">
        <v>6</v>
      </c>
      <c r="AX26" s="299" t="s">
        <v>276</v>
      </c>
      <c r="AY26" s="272" t="s">
        <v>277</v>
      </c>
      <c r="AZ26" s="256"/>
      <c r="BB26" s="262" t="str">
        <f>IF(AV26&gt;AZ26,"1","0")</f>
        <v>1</v>
      </c>
      <c r="BC26" s="263" t="str">
        <f>IF(AZ26&gt;AV26,"1","0")</f>
        <v>0</v>
      </c>
      <c r="BD26" s="52"/>
      <c r="BE26" s="52"/>
      <c r="BF26" s="39"/>
      <c r="BG26" s="39"/>
      <c r="BH26" s="52"/>
      <c r="BI26" s="39"/>
      <c r="BJ26" s="39"/>
      <c r="BL26" s="52"/>
      <c r="BM26" s="52"/>
    </row>
    <row r="27" spans="2:62" ht="33.75" customHeight="1">
      <c r="B27" s="245"/>
      <c r="D27" s="39"/>
      <c r="F27" s="274"/>
      <c r="G27" s="270"/>
      <c r="H27" s="39"/>
      <c r="I27" s="1"/>
      <c r="J27" s="1"/>
      <c r="K27" s="1"/>
      <c r="O27" s="39"/>
      <c r="Q27" s="317"/>
      <c r="R27" s="317"/>
      <c r="S27" s="39"/>
      <c r="T27" s="1"/>
      <c r="U27" s="1"/>
      <c r="V27" s="1"/>
      <c r="X27" s="274"/>
      <c r="Y27" s="275"/>
      <c r="Z27" s="39"/>
      <c r="AB27" s="274"/>
      <c r="AC27" s="270"/>
      <c r="AD27" s="39"/>
      <c r="AE27" s="1"/>
      <c r="AF27" s="1"/>
      <c r="AG27" s="1"/>
      <c r="AK27" s="39"/>
      <c r="AM27" s="275"/>
      <c r="AN27" s="275"/>
      <c r="AO27" s="39"/>
      <c r="AP27" s="1"/>
      <c r="AQ27" s="1"/>
      <c r="AR27" s="1"/>
      <c r="AV27" s="39"/>
      <c r="AX27" s="275"/>
      <c r="AY27" s="275"/>
      <c r="AZ27" s="39"/>
      <c r="BA27" s="1"/>
      <c r="BB27" s="1"/>
      <c r="BC27" s="1"/>
      <c r="BE27" s="52"/>
      <c r="BF27" s="39"/>
      <c r="BG27" s="39"/>
      <c r="BH27" s="52"/>
      <c r="BI27" s="39"/>
      <c r="BJ27" s="39"/>
    </row>
    <row r="28" spans="1:61" ht="33.75" customHeight="1">
      <c r="A28" s="1"/>
      <c r="B28" s="245"/>
      <c r="D28" s="1"/>
      <c r="E28" s="1"/>
      <c r="F28" s="274"/>
      <c r="G28" s="275"/>
      <c r="H28" s="1"/>
      <c r="I28" s="1"/>
      <c r="J28" s="1"/>
      <c r="K28" s="1"/>
      <c r="L28" s="1"/>
      <c r="O28" s="1"/>
      <c r="P28" s="1"/>
      <c r="Q28" s="245"/>
      <c r="S28" s="1"/>
      <c r="T28" s="1"/>
      <c r="U28" s="1"/>
      <c r="V28" s="1"/>
      <c r="W28" s="1"/>
      <c r="X28" s="274"/>
      <c r="Y28" s="270"/>
      <c r="Z28" s="1"/>
      <c r="AA28" s="1"/>
      <c r="AD28" s="1"/>
      <c r="AE28" s="1"/>
      <c r="AF28" s="1"/>
      <c r="AG28" s="1"/>
      <c r="AH28" s="1"/>
      <c r="AK28" s="1"/>
      <c r="AL28" s="1"/>
      <c r="AM28" s="275"/>
      <c r="AN28" s="275"/>
      <c r="AO28" s="1"/>
      <c r="AP28" s="1"/>
      <c r="AQ28" s="1"/>
      <c r="AR28" s="1"/>
      <c r="AS28" s="1"/>
      <c r="AV28" s="1"/>
      <c r="AW28" s="1"/>
      <c r="AX28" s="275"/>
      <c r="AY28" s="275"/>
      <c r="AZ28" s="1"/>
      <c r="BA28" s="1"/>
      <c r="BB28" s="1"/>
      <c r="BC28" s="1"/>
      <c r="BI28" s="39"/>
    </row>
    <row r="29" spans="1:60" ht="33.75" customHeight="1" thickBot="1">
      <c r="A29" s="52"/>
      <c r="B29" s="51"/>
      <c r="C29" s="1"/>
      <c r="E29" s="52"/>
      <c r="F29" s="52"/>
      <c r="G29" s="1"/>
      <c r="L29" s="52"/>
      <c r="M29" s="52"/>
      <c r="N29" s="1"/>
      <c r="P29" s="52"/>
      <c r="Q29" s="274"/>
      <c r="R29" s="271"/>
      <c r="W29" s="52"/>
      <c r="X29" s="274"/>
      <c r="Y29" s="275"/>
      <c r="AA29" s="52"/>
      <c r="AB29" s="52"/>
      <c r="AC29" s="1"/>
      <c r="AH29" s="52"/>
      <c r="AI29" s="52"/>
      <c r="AJ29" s="1"/>
      <c r="AL29" s="52"/>
      <c r="AM29" s="274"/>
      <c r="AN29" s="271"/>
      <c r="AS29" s="52"/>
      <c r="AW29" s="52"/>
      <c r="AX29" s="274"/>
      <c r="AY29" s="271"/>
      <c r="BE29" s="52"/>
      <c r="BH29" s="52"/>
    </row>
    <row r="30" spans="1:62" ht="33.75" customHeight="1" thickBot="1">
      <c r="A30" s="257" t="s">
        <v>70</v>
      </c>
      <c r="B30" s="273" t="s">
        <v>228</v>
      </c>
      <c r="C30" s="272" t="s">
        <v>227</v>
      </c>
      <c r="D30" s="256">
        <v>171</v>
      </c>
      <c r="E30" s="59" t="s">
        <v>71</v>
      </c>
      <c r="F30" s="273" t="s">
        <v>229</v>
      </c>
      <c r="G30" s="272" t="s">
        <v>230</v>
      </c>
      <c r="H30" s="58">
        <v>137</v>
      </c>
      <c r="L30" s="257" t="s">
        <v>70</v>
      </c>
      <c r="M30" s="273" t="s">
        <v>210</v>
      </c>
      <c r="N30" s="272" t="s">
        <v>211</v>
      </c>
      <c r="O30" s="256">
        <v>134</v>
      </c>
      <c r="P30" s="276" t="s">
        <v>71</v>
      </c>
      <c r="Q30" s="273" t="s">
        <v>215</v>
      </c>
      <c r="R30" s="272" t="s">
        <v>216</v>
      </c>
      <c r="S30" s="256">
        <v>144</v>
      </c>
      <c r="W30" s="257" t="s">
        <v>70</v>
      </c>
      <c r="X30" s="273" t="s">
        <v>223</v>
      </c>
      <c r="Y30" s="272" t="s">
        <v>224</v>
      </c>
      <c r="Z30" s="256">
        <v>176</v>
      </c>
      <c r="AA30" s="276" t="s">
        <v>71</v>
      </c>
      <c r="AB30" s="273" t="s">
        <v>137</v>
      </c>
      <c r="AC30" s="286" t="s">
        <v>138</v>
      </c>
      <c r="AD30" s="256">
        <v>161</v>
      </c>
      <c r="AH30" s="257" t="s">
        <v>70</v>
      </c>
      <c r="AI30" s="287" t="s">
        <v>219</v>
      </c>
      <c r="AJ30" s="288" t="s">
        <v>128</v>
      </c>
      <c r="AK30" s="256"/>
      <c r="AL30" s="276" t="s">
        <v>71</v>
      </c>
      <c r="AM30" s="273"/>
      <c r="AN30" s="272"/>
      <c r="AO30" s="256"/>
      <c r="AS30" s="257" t="s">
        <v>70</v>
      </c>
      <c r="AT30" s="273" t="s">
        <v>228</v>
      </c>
      <c r="AU30" s="272" t="s">
        <v>227</v>
      </c>
      <c r="AV30" s="256">
        <v>171</v>
      </c>
      <c r="AW30" s="276" t="s">
        <v>71</v>
      </c>
      <c r="AX30" s="273"/>
      <c r="AY30" s="272"/>
      <c r="AZ30" s="256"/>
      <c r="BE30" s="52"/>
      <c r="BF30" s="39"/>
      <c r="BG30" s="39"/>
      <c r="BH30" s="52"/>
      <c r="BI30" s="39"/>
      <c r="BJ30" s="39"/>
    </row>
    <row r="31" spans="1:62" ht="33.75" customHeight="1" thickBot="1">
      <c r="A31" s="257" t="s">
        <v>72</v>
      </c>
      <c r="B31" s="273" t="s">
        <v>124</v>
      </c>
      <c r="C31" s="272" t="s">
        <v>125</v>
      </c>
      <c r="D31" s="256">
        <v>0</v>
      </c>
      <c r="E31" s="59" t="s">
        <v>73</v>
      </c>
      <c r="F31" s="273" t="s">
        <v>190</v>
      </c>
      <c r="G31" s="286" t="s">
        <v>191</v>
      </c>
      <c r="H31" s="58">
        <v>0</v>
      </c>
      <c r="L31" s="257" t="s">
        <v>72</v>
      </c>
      <c r="M31" s="273" t="s">
        <v>266</v>
      </c>
      <c r="N31" s="272" t="s">
        <v>267</v>
      </c>
      <c r="O31" s="256">
        <v>111</v>
      </c>
      <c r="P31" s="276" t="s">
        <v>73</v>
      </c>
      <c r="Q31" s="273" t="s">
        <v>217</v>
      </c>
      <c r="R31" s="272" t="s">
        <v>218</v>
      </c>
      <c r="S31" s="256">
        <v>160</v>
      </c>
      <c r="W31" s="257" t="s">
        <v>72</v>
      </c>
      <c r="X31" s="273" t="s">
        <v>225</v>
      </c>
      <c r="Y31" s="272" t="s">
        <v>226</v>
      </c>
      <c r="Z31" s="256">
        <v>155</v>
      </c>
      <c r="AA31" s="276" t="s">
        <v>73</v>
      </c>
      <c r="AB31" s="273" t="s">
        <v>139</v>
      </c>
      <c r="AC31" s="272" t="s">
        <v>140</v>
      </c>
      <c r="AD31" s="256"/>
      <c r="AH31" s="257" t="s">
        <v>72</v>
      </c>
      <c r="AI31" s="287" t="s">
        <v>260</v>
      </c>
      <c r="AJ31" s="288" t="s">
        <v>261</v>
      </c>
      <c r="AK31" s="256"/>
      <c r="AL31" s="276" t="s">
        <v>73</v>
      </c>
      <c r="AM31" s="273"/>
      <c r="AN31" s="272"/>
      <c r="AO31" s="256"/>
      <c r="AS31" s="257" t="s">
        <v>72</v>
      </c>
      <c r="AT31" s="273" t="s">
        <v>124</v>
      </c>
      <c r="AU31" s="272" t="s">
        <v>125</v>
      </c>
      <c r="AV31" s="256"/>
      <c r="AW31" s="276" t="s">
        <v>73</v>
      </c>
      <c r="AX31" s="273"/>
      <c r="AY31" s="272"/>
      <c r="AZ31" s="256"/>
      <c r="BE31" s="52"/>
      <c r="BF31" s="39"/>
      <c r="BG31" s="39"/>
      <c r="BH31" s="52"/>
      <c r="BI31" s="39"/>
      <c r="BJ31" s="39"/>
    </row>
    <row r="32" spans="1:52" ht="33.75" customHeight="1" thickBot="1">
      <c r="A32" s="1"/>
      <c r="B32" s="1"/>
      <c r="C32" s="1"/>
      <c r="D32" s="1"/>
      <c r="E32" s="1"/>
      <c r="F32" s="1"/>
      <c r="G32" s="1"/>
      <c r="H32" s="1"/>
      <c r="L32" s="1"/>
      <c r="M32" s="1"/>
      <c r="N32" s="1"/>
      <c r="O32" s="1"/>
      <c r="P32" s="1"/>
      <c r="Q32" s="1"/>
      <c r="R32" s="1"/>
      <c r="S32" s="1"/>
      <c r="W32" s="1"/>
      <c r="Z32" s="1"/>
      <c r="AA32" s="1"/>
      <c r="AB32" s="1"/>
      <c r="AC32" s="1"/>
      <c r="AD32" s="1"/>
      <c r="AH32" s="1"/>
      <c r="AK32" s="1"/>
      <c r="AL32" s="1"/>
      <c r="AM32" s="1"/>
      <c r="AN32" s="1"/>
      <c r="AO32" s="1"/>
      <c r="AS32" s="1"/>
      <c r="AT32" s="1"/>
      <c r="AU32" s="1"/>
      <c r="AV32" s="1"/>
      <c r="AW32" s="1"/>
      <c r="AX32" s="1"/>
      <c r="AY32" s="1"/>
      <c r="AZ32" s="1"/>
    </row>
    <row r="33" spans="1:65" ht="33.75" customHeight="1" thickBot="1">
      <c r="A33" s="37"/>
      <c r="B33" s="37"/>
      <c r="C33" s="34"/>
      <c r="D33" s="34"/>
      <c r="E33" s="1"/>
      <c r="F33" s="1"/>
      <c r="G33" s="60"/>
      <c r="H33" s="1"/>
      <c r="I33" s="1"/>
      <c r="J33" s="264">
        <f>SUM(J24+J25+J26)</f>
        <v>3</v>
      </c>
      <c r="K33" s="265">
        <f>SUM(K24+K25+K26)</f>
        <v>0</v>
      </c>
      <c r="L33" s="37"/>
      <c r="M33" s="37"/>
      <c r="N33" s="34"/>
      <c r="O33" s="34"/>
      <c r="P33" s="1"/>
      <c r="Q33" s="1"/>
      <c r="R33" s="60"/>
      <c r="S33" s="1"/>
      <c r="T33" s="1"/>
      <c r="U33" s="264">
        <f>SUM(U24+U25+U26)</f>
        <v>3</v>
      </c>
      <c r="V33" s="265">
        <f>SUM(V24+V25+V26)</f>
        <v>0</v>
      </c>
      <c r="W33" s="37"/>
      <c r="X33" s="37"/>
      <c r="Y33" s="34"/>
      <c r="Z33" s="34"/>
      <c r="AA33" s="1"/>
      <c r="AB33" s="1"/>
      <c r="AC33" s="60"/>
      <c r="AD33" s="1"/>
      <c r="AE33" s="1"/>
      <c r="AF33" s="306">
        <f>SUM(AF24+AF25+AF26)</f>
        <v>3</v>
      </c>
      <c r="AG33" s="257">
        <f>SUM(AG24+AG25+AG26)</f>
        <v>0</v>
      </c>
      <c r="AH33" s="37"/>
      <c r="AI33" s="37"/>
      <c r="AJ33" s="34"/>
      <c r="AK33" s="34"/>
      <c r="AL33" s="1"/>
      <c r="AM33" s="1"/>
      <c r="AN33" s="60"/>
      <c r="AO33" s="1"/>
      <c r="AP33" s="1"/>
      <c r="AQ33" s="264">
        <f>SUM(AQ24+AQ25+AQ26)</f>
        <v>3</v>
      </c>
      <c r="AR33" s="265">
        <f>SUM(AR24+AR25+AR26)</f>
        <v>0</v>
      </c>
      <c r="AS33" s="37"/>
      <c r="AT33" s="37"/>
      <c r="AU33" s="34"/>
      <c r="AV33" s="34"/>
      <c r="AW33" s="1"/>
      <c r="AX33" s="1"/>
      <c r="AY33" s="60"/>
      <c r="AZ33" s="1"/>
      <c r="BA33" s="1"/>
      <c r="BB33" s="264">
        <f>SUM(BB24+BB25+BB26)</f>
        <v>3</v>
      </c>
      <c r="BC33" s="265">
        <f>SUM(BC24+BC25+BC26)</f>
        <v>0</v>
      </c>
      <c r="BD33" s="52"/>
      <c r="BE33" s="52"/>
      <c r="BF33" s="39"/>
      <c r="BG33" s="39"/>
      <c r="BI33" s="61"/>
      <c r="BL33" s="52"/>
      <c r="BM33" s="52"/>
    </row>
    <row r="34" spans="1:61" ht="33.75" customHeight="1">
      <c r="A34" s="62" t="s">
        <v>74</v>
      </c>
      <c r="B34" s="62"/>
      <c r="C34" s="39"/>
      <c r="D34" s="34"/>
      <c r="E34" s="62" t="s">
        <v>74</v>
      </c>
      <c r="F34" s="62"/>
      <c r="G34" s="39"/>
      <c r="H34" s="1"/>
      <c r="I34" s="1"/>
      <c r="J34" s="1"/>
      <c r="K34" s="1"/>
      <c r="L34" s="62" t="s">
        <v>74</v>
      </c>
      <c r="M34" s="62"/>
      <c r="N34" s="39"/>
      <c r="O34" s="34"/>
      <c r="P34" s="62" t="s">
        <v>74</v>
      </c>
      <c r="Q34" s="62"/>
      <c r="R34" s="39"/>
      <c r="S34" s="1"/>
      <c r="T34" s="1"/>
      <c r="U34" s="1"/>
      <c r="V34" s="1"/>
      <c r="W34" s="62" t="s">
        <v>74</v>
      </c>
      <c r="X34" s="62"/>
      <c r="Y34" s="39"/>
      <c r="Z34" s="34"/>
      <c r="AA34" s="62" t="s">
        <v>74</v>
      </c>
      <c r="AB34" s="62"/>
      <c r="AC34" s="39"/>
      <c r="AD34" s="1"/>
      <c r="AE34" s="1"/>
      <c r="AF34" s="1"/>
      <c r="AG34" s="1"/>
      <c r="AH34" s="62" t="s">
        <v>74</v>
      </c>
      <c r="AI34" s="62"/>
      <c r="AJ34" s="39"/>
      <c r="AK34" s="34"/>
      <c r="AL34" s="62" t="s">
        <v>74</v>
      </c>
      <c r="AM34" s="62"/>
      <c r="AN34" s="39"/>
      <c r="AO34" s="1"/>
      <c r="AP34" s="1"/>
      <c r="AQ34" s="1"/>
      <c r="AR34" s="1"/>
      <c r="AS34" s="62" t="s">
        <v>74</v>
      </c>
      <c r="AT34" s="62"/>
      <c r="AU34" s="39"/>
      <c r="AV34" s="34"/>
      <c r="AW34" s="62" t="s">
        <v>74</v>
      </c>
      <c r="AX34" s="62"/>
      <c r="AY34" s="39"/>
      <c r="AZ34" s="1"/>
      <c r="BA34" s="1"/>
      <c r="BB34" s="1"/>
      <c r="BC34" s="1"/>
      <c r="BE34" s="63"/>
      <c r="BF34" s="39"/>
      <c r="BG34" s="39"/>
      <c r="BH34" s="63"/>
      <c r="BI34" s="39"/>
    </row>
    <row r="35" spans="1:61" ht="33.75" customHeight="1">
      <c r="A35" s="34"/>
      <c r="B35" s="34"/>
      <c r="C35" s="34"/>
      <c r="D35" s="1"/>
      <c r="E35" s="50" t="s">
        <v>67</v>
      </c>
      <c r="F35" s="50"/>
      <c r="G35" s="1"/>
      <c r="H35" s="1"/>
      <c r="I35" s="1"/>
      <c r="J35" s="1"/>
      <c r="K35" s="1"/>
      <c r="L35" s="34"/>
      <c r="M35" s="34"/>
      <c r="N35" s="34"/>
      <c r="O35" s="1"/>
      <c r="P35" s="50" t="s">
        <v>67</v>
      </c>
      <c r="Q35" s="50"/>
      <c r="R35" s="1"/>
      <c r="S35" s="1"/>
      <c r="T35" s="1"/>
      <c r="U35" s="1"/>
      <c r="V35" s="1"/>
      <c r="W35" s="34"/>
      <c r="X35" s="34"/>
      <c r="Y35" s="34"/>
      <c r="Z35" s="1"/>
      <c r="AA35" s="50" t="s">
        <v>67</v>
      </c>
      <c r="AB35" s="50"/>
      <c r="AC35" s="1"/>
      <c r="AD35" s="1"/>
      <c r="AE35" s="1"/>
      <c r="AF35" s="1"/>
      <c r="AG35" s="1"/>
      <c r="AH35" s="34"/>
      <c r="AI35" s="34"/>
      <c r="AJ35" s="34"/>
      <c r="AK35" s="1"/>
      <c r="AL35" s="50" t="s">
        <v>67</v>
      </c>
      <c r="AM35" s="50"/>
      <c r="AN35" s="1"/>
      <c r="AO35" s="1"/>
      <c r="AP35" s="1"/>
      <c r="AQ35" s="1"/>
      <c r="AR35" s="1"/>
      <c r="AS35" s="34"/>
      <c r="AT35" s="34"/>
      <c r="AU35" s="34"/>
      <c r="AV35" s="1"/>
      <c r="AW35" s="50"/>
      <c r="AX35" s="50"/>
      <c r="AY35" s="1"/>
      <c r="AZ35" s="1"/>
      <c r="BA35" s="1"/>
      <c r="BB35" s="1"/>
      <c r="BC35" s="1"/>
      <c r="BE35" s="52"/>
      <c r="BF35" s="39"/>
      <c r="BG35" s="39"/>
      <c r="BI35" s="51"/>
    </row>
    <row r="36" spans="1:63" ht="33.75" customHeight="1">
      <c r="A36" s="34"/>
      <c r="B36" s="34"/>
      <c r="C36" s="34"/>
      <c r="D36" s="1"/>
      <c r="E36" s="1"/>
      <c r="F36" s="1"/>
      <c r="G36" s="53" t="s">
        <v>68</v>
      </c>
      <c r="H36" s="268" t="s">
        <v>264</v>
      </c>
      <c r="I36" s="252"/>
      <c r="J36" s="192"/>
      <c r="L36" s="34"/>
      <c r="M36" s="34"/>
      <c r="N36" s="34"/>
      <c r="O36" s="1"/>
      <c r="P36" s="1"/>
      <c r="Q36" s="1"/>
      <c r="R36" s="53" t="s">
        <v>68</v>
      </c>
      <c r="S36" s="268" t="s">
        <v>271</v>
      </c>
      <c r="T36" s="252"/>
      <c r="U36" s="192"/>
      <c r="W36" s="34"/>
      <c r="X36" s="34"/>
      <c r="Y36" s="34"/>
      <c r="Z36" s="1"/>
      <c r="AA36" s="1"/>
      <c r="AB36" s="1"/>
      <c r="AC36" s="53" t="s">
        <v>68</v>
      </c>
      <c r="AD36" s="268" t="s">
        <v>274</v>
      </c>
      <c r="AE36" s="252"/>
      <c r="AF36" s="192"/>
      <c r="AH36" s="34"/>
      <c r="AI36" s="34"/>
      <c r="AJ36" s="34"/>
      <c r="AK36" s="1"/>
      <c r="AL36" s="1"/>
      <c r="AM36" s="1"/>
      <c r="AN36" s="53" t="s">
        <v>68</v>
      </c>
      <c r="AO36" s="268" t="s">
        <v>275</v>
      </c>
      <c r="AP36" s="252"/>
      <c r="AQ36" s="192"/>
      <c r="AS36" s="34"/>
      <c r="AT36" s="34"/>
      <c r="AU36" s="34"/>
      <c r="AV36" s="1"/>
      <c r="AW36" s="1"/>
      <c r="AX36" s="1"/>
      <c r="AY36" s="53"/>
      <c r="AZ36" s="268" t="s">
        <v>278</v>
      </c>
      <c r="BA36" s="252"/>
      <c r="BB36" s="192"/>
      <c r="BE36" s="52"/>
      <c r="BF36" s="39"/>
      <c r="BG36" s="39"/>
      <c r="BJ36" s="56"/>
      <c r="BK36" s="57"/>
    </row>
    <row r="37" spans="1:63" ht="33.75" customHeight="1">
      <c r="A37" s="1"/>
      <c r="B37" s="1"/>
      <c r="C37" s="34"/>
      <c r="D37" s="20"/>
      <c r="E37" s="34"/>
      <c r="F37" s="34"/>
      <c r="G37" s="34"/>
      <c r="H37" s="34"/>
      <c r="I37" s="1"/>
      <c r="J37" s="1"/>
      <c r="K37" s="1"/>
      <c r="L37" s="1"/>
      <c r="M37" s="1"/>
      <c r="N37" s="34"/>
      <c r="O37" s="20"/>
      <c r="P37" s="34"/>
      <c r="Q37" s="34"/>
      <c r="R37" s="34"/>
      <c r="S37" s="34"/>
      <c r="T37" s="1"/>
      <c r="U37" s="1"/>
      <c r="V37" s="1"/>
      <c r="W37" s="1"/>
      <c r="X37" s="1"/>
      <c r="Y37" s="34"/>
      <c r="Z37" s="20"/>
      <c r="AA37" s="34"/>
      <c r="AB37" s="34"/>
      <c r="AC37" s="34"/>
      <c r="AD37" s="34"/>
      <c r="AE37" s="1"/>
      <c r="AF37" s="1"/>
      <c r="AG37" s="1"/>
      <c r="AH37" s="1"/>
      <c r="AI37" s="1"/>
      <c r="AJ37" s="34"/>
      <c r="AK37" s="20"/>
      <c r="AL37" s="34"/>
      <c r="AM37" s="34"/>
      <c r="AN37" s="34"/>
      <c r="AO37" s="34"/>
      <c r="AP37" s="1"/>
      <c r="AQ37" s="1"/>
      <c r="AR37" s="1"/>
      <c r="AS37" s="1"/>
      <c r="AT37" s="1"/>
      <c r="AU37" s="34"/>
      <c r="AV37" s="20"/>
      <c r="AW37" s="34"/>
      <c r="AX37" s="34"/>
      <c r="AY37" s="34"/>
      <c r="AZ37" s="34"/>
      <c r="BA37" s="1"/>
      <c r="BB37" s="1"/>
      <c r="BC37" s="1"/>
      <c r="BG37" s="39"/>
      <c r="BH37" s="42"/>
      <c r="BI37" s="39"/>
      <c r="BJ37" s="39"/>
      <c r="BK37" s="39"/>
    </row>
    <row r="38" spans="1:63" ht="33.75" customHeight="1" thickBot="1">
      <c r="A38" s="35"/>
      <c r="B38" s="323" t="s">
        <v>265</v>
      </c>
      <c r="C38" s="323"/>
      <c r="D38" s="39"/>
      <c r="E38" s="34"/>
      <c r="F38" s="323" t="s">
        <v>58</v>
      </c>
      <c r="G38" s="323"/>
      <c r="H38" s="39"/>
      <c r="I38" s="39"/>
      <c r="L38" s="35"/>
      <c r="M38" s="323" t="s">
        <v>240</v>
      </c>
      <c r="N38" s="323"/>
      <c r="O38" s="39"/>
      <c r="P38" s="34"/>
      <c r="Q38" s="323" t="s">
        <v>56</v>
      </c>
      <c r="R38" s="323"/>
      <c r="S38" s="39"/>
      <c r="T38" s="39"/>
      <c r="W38" s="35"/>
      <c r="X38" s="323" t="s">
        <v>61</v>
      </c>
      <c r="Y38" s="323"/>
      <c r="Z38" s="39"/>
      <c r="AA38" s="34"/>
      <c r="AB38" s="323" t="s">
        <v>62</v>
      </c>
      <c r="AC38" s="323"/>
      <c r="AD38" s="39"/>
      <c r="AE38" s="39"/>
      <c r="AH38" s="35"/>
      <c r="AI38" s="323" t="s">
        <v>199</v>
      </c>
      <c r="AJ38" s="323"/>
      <c r="AK38" s="39"/>
      <c r="AL38" s="34"/>
      <c r="AM38" s="323" t="s">
        <v>60</v>
      </c>
      <c r="AN38" s="323"/>
      <c r="AO38" s="39"/>
      <c r="AP38" s="39"/>
      <c r="AS38" s="35"/>
      <c r="AT38" s="323" t="s">
        <v>265</v>
      </c>
      <c r="AU38" s="323"/>
      <c r="AV38" s="39"/>
      <c r="AW38" s="34"/>
      <c r="AX38" s="323" t="s">
        <v>52</v>
      </c>
      <c r="AY38" s="323"/>
      <c r="AZ38" s="39"/>
      <c r="BA38" s="39"/>
      <c r="BE38" s="56"/>
      <c r="BF38" s="52"/>
      <c r="BG38" s="39"/>
      <c r="BH38" s="39"/>
      <c r="BI38" s="52"/>
      <c r="BJ38" s="39"/>
      <c r="BK38" s="39"/>
    </row>
    <row r="39" spans="1:63" ht="33.75" customHeight="1">
      <c r="A39" s="20"/>
      <c r="B39" s="20"/>
      <c r="C39" s="34"/>
      <c r="D39" s="1"/>
      <c r="E39" s="20"/>
      <c r="F39" s="20"/>
      <c r="G39" s="34"/>
      <c r="H39" s="1"/>
      <c r="I39" s="34"/>
      <c r="J39" s="1" t="s">
        <v>69</v>
      </c>
      <c r="K39" s="1"/>
      <c r="L39" s="20"/>
      <c r="M39" s="20"/>
      <c r="N39" s="34"/>
      <c r="O39" s="1"/>
      <c r="P39" s="20"/>
      <c r="Q39" s="20"/>
      <c r="R39" s="34"/>
      <c r="S39" s="1"/>
      <c r="T39" s="34"/>
      <c r="U39" s="1" t="s">
        <v>69</v>
      </c>
      <c r="V39" s="1"/>
      <c r="W39" s="20"/>
      <c r="X39" s="20"/>
      <c r="Y39" s="34"/>
      <c r="Z39" s="1"/>
      <c r="AA39" s="20"/>
      <c r="AB39" s="20"/>
      <c r="AC39" s="34"/>
      <c r="AD39" s="1"/>
      <c r="AE39" s="34"/>
      <c r="AF39" s="1" t="s">
        <v>69</v>
      </c>
      <c r="AG39" s="1"/>
      <c r="AH39" s="20"/>
      <c r="AI39" s="20"/>
      <c r="AJ39" s="34"/>
      <c r="AK39" s="1"/>
      <c r="AL39" s="20"/>
      <c r="AM39" s="20"/>
      <c r="AN39" s="34"/>
      <c r="AO39" s="1"/>
      <c r="AP39" s="34"/>
      <c r="AQ39" s="1" t="s">
        <v>69</v>
      </c>
      <c r="AR39" s="1"/>
      <c r="AS39" s="20"/>
      <c r="AT39" s="20"/>
      <c r="AU39" s="34"/>
      <c r="AV39" s="1"/>
      <c r="AW39" s="20"/>
      <c r="AX39" s="20"/>
      <c r="AY39" s="34"/>
      <c r="AZ39" s="1"/>
      <c r="BA39" s="34"/>
      <c r="BB39" s="1"/>
      <c r="BC39" s="1"/>
      <c r="BE39" s="42"/>
      <c r="BF39" s="39"/>
      <c r="BH39" s="42"/>
      <c r="BI39" s="39"/>
      <c r="BK39" s="39"/>
    </row>
    <row r="40" spans="1:62" ht="33.75" customHeight="1" thickBot="1">
      <c r="A40" s="37"/>
      <c r="B40" s="37"/>
      <c r="C40" s="34"/>
      <c r="D40" s="34"/>
      <c r="E40" s="37"/>
      <c r="F40" s="37"/>
      <c r="G40" s="34"/>
      <c r="H40" s="34"/>
      <c r="I40" s="1"/>
      <c r="J40" s="1"/>
      <c r="K40" s="1"/>
      <c r="L40" s="37"/>
      <c r="M40" s="37"/>
      <c r="N40" s="34"/>
      <c r="O40" s="34"/>
      <c r="P40" s="37"/>
      <c r="Q40" s="37"/>
      <c r="R40" s="34"/>
      <c r="S40" s="34"/>
      <c r="T40" s="1"/>
      <c r="U40" s="1"/>
      <c r="V40" s="1"/>
      <c r="W40" s="37"/>
      <c r="X40" s="37"/>
      <c r="Y40" s="34"/>
      <c r="Z40" s="34"/>
      <c r="AA40" s="37"/>
      <c r="AD40" s="34"/>
      <c r="AE40" s="1"/>
      <c r="AF40" s="1"/>
      <c r="AG40" s="1"/>
      <c r="AH40" s="37"/>
      <c r="AK40" s="34"/>
      <c r="AL40" s="37"/>
      <c r="AO40" s="34"/>
      <c r="AP40" s="1"/>
      <c r="AQ40" s="1"/>
      <c r="AR40" s="1"/>
      <c r="AS40" s="37"/>
      <c r="AT40" s="37"/>
      <c r="AU40" s="34"/>
      <c r="AV40" s="34"/>
      <c r="AW40" s="37"/>
      <c r="AX40" s="37"/>
      <c r="AY40" s="34"/>
      <c r="AZ40" s="34"/>
      <c r="BA40" s="1"/>
      <c r="BB40" s="1"/>
      <c r="BC40" s="1"/>
      <c r="BE40" s="52"/>
      <c r="BF40" s="39"/>
      <c r="BG40" s="39"/>
      <c r="BH40" s="52"/>
      <c r="BJ40" s="39"/>
    </row>
    <row r="41" spans="1:65" ht="33.75" customHeight="1" thickBot="1">
      <c r="A41" s="257">
        <v>1</v>
      </c>
      <c r="B41" s="273" t="s">
        <v>130</v>
      </c>
      <c r="C41" s="286" t="s">
        <v>131</v>
      </c>
      <c r="D41" s="256">
        <v>189</v>
      </c>
      <c r="E41" s="276">
        <v>2</v>
      </c>
      <c r="F41" s="287" t="s">
        <v>90</v>
      </c>
      <c r="G41" s="288" t="s">
        <v>91</v>
      </c>
      <c r="H41" s="256">
        <v>181</v>
      </c>
      <c r="J41" s="258" t="str">
        <f>IF(D41&gt;H41,"1","0")</f>
        <v>1</v>
      </c>
      <c r="K41" s="259" t="str">
        <f>IF(H41&gt;D41,"1","0")</f>
        <v>0</v>
      </c>
      <c r="L41" s="257">
        <v>1</v>
      </c>
      <c r="M41" s="273" t="s">
        <v>103</v>
      </c>
      <c r="N41" s="272" t="s">
        <v>104</v>
      </c>
      <c r="O41" s="256">
        <v>167</v>
      </c>
      <c r="P41" s="276">
        <v>2</v>
      </c>
      <c r="Q41" s="273" t="s">
        <v>139</v>
      </c>
      <c r="R41" s="272" t="s">
        <v>140</v>
      </c>
      <c r="S41" s="256">
        <v>149</v>
      </c>
      <c r="U41" s="258" t="str">
        <f>IF(O41&gt;S41,"1","0")</f>
        <v>1</v>
      </c>
      <c r="V41" s="259" t="str">
        <f>IF(S41&gt;O41,"1","0")</f>
        <v>0</v>
      </c>
      <c r="W41" s="257">
        <v>1</v>
      </c>
      <c r="X41" s="273" t="s">
        <v>204</v>
      </c>
      <c r="Y41" s="272" t="s">
        <v>205</v>
      </c>
      <c r="Z41" s="256">
        <v>153</v>
      </c>
      <c r="AA41" s="276">
        <v>2</v>
      </c>
      <c r="AB41" s="273" t="s">
        <v>112</v>
      </c>
      <c r="AC41" s="272" t="s">
        <v>86</v>
      </c>
      <c r="AD41" s="256">
        <v>169</v>
      </c>
      <c r="AF41" s="258" t="str">
        <f>IF(Z41&gt;AD41,"1","0")</f>
        <v>0</v>
      </c>
      <c r="AG41" s="300" t="str">
        <f>IF(AD41&gt;Z41,"1","0")</f>
        <v>1</v>
      </c>
      <c r="AH41" s="257">
        <v>1</v>
      </c>
      <c r="AI41" s="273" t="s">
        <v>232</v>
      </c>
      <c r="AJ41" s="272" t="s">
        <v>233</v>
      </c>
      <c r="AK41" s="256">
        <v>166</v>
      </c>
      <c r="AL41" s="276">
        <v>2</v>
      </c>
      <c r="AM41" s="273" t="s">
        <v>100</v>
      </c>
      <c r="AN41" s="272" t="s">
        <v>101</v>
      </c>
      <c r="AO41" s="256">
        <v>191</v>
      </c>
      <c r="AQ41" s="258" t="str">
        <f>IF(AK41&gt;AO41,"1","0")</f>
        <v>0</v>
      </c>
      <c r="AR41" s="259" t="str">
        <f>IF(AO41&gt;AK41,"1","0")</f>
        <v>1</v>
      </c>
      <c r="AS41" s="257">
        <v>1</v>
      </c>
      <c r="AT41" s="273" t="s">
        <v>130</v>
      </c>
      <c r="AU41" s="286" t="s">
        <v>131</v>
      </c>
      <c r="AV41" s="256">
        <v>184</v>
      </c>
      <c r="AW41" s="276">
        <v>2</v>
      </c>
      <c r="AX41" s="273" t="s">
        <v>107</v>
      </c>
      <c r="AY41" s="272" t="s">
        <v>108</v>
      </c>
      <c r="AZ41" s="256">
        <v>190</v>
      </c>
      <c r="BB41" s="258" t="str">
        <f>IF(AV41&gt;AZ41,"1","0")</f>
        <v>0</v>
      </c>
      <c r="BC41" s="259" t="str">
        <f>IF(AZ41&gt;AV41,"1","0")</f>
        <v>1</v>
      </c>
      <c r="BD41" s="52"/>
      <c r="BE41" s="52"/>
      <c r="BF41" s="39"/>
      <c r="BG41" s="39"/>
      <c r="BH41" s="52"/>
      <c r="BI41" s="39"/>
      <c r="BJ41" s="39"/>
      <c r="BL41" s="52"/>
      <c r="BM41" s="52"/>
    </row>
    <row r="42" spans="1:65" ht="33.75" customHeight="1" thickBot="1">
      <c r="A42" s="257">
        <v>3</v>
      </c>
      <c r="B42" s="273" t="s">
        <v>132</v>
      </c>
      <c r="C42" s="289" t="s">
        <v>104</v>
      </c>
      <c r="D42" s="256">
        <v>164</v>
      </c>
      <c r="E42" s="276">
        <v>4</v>
      </c>
      <c r="F42" s="287" t="s">
        <v>92</v>
      </c>
      <c r="G42" s="288" t="s">
        <v>93</v>
      </c>
      <c r="H42" s="256">
        <v>168</v>
      </c>
      <c r="J42" s="260" t="str">
        <f>IF(D42&gt;H42,"1","0")</f>
        <v>0</v>
      </c>
      <c r="K42" s="261" t="str">
        <f>IF(H42&gt;D42,"1","0")</f>
        <v>1</v>
      </c>
      <c r="L42" s="257">
        <v>3</v>
      </c>
      <c r="M42" s="273" t="s">
        <v>105</v>
      </c>
      <c r="N42" s="272" t="s">
        <v>106</v>
      </c>
      <c r="O42" s="256">
        <v>125</v>
      </c>
      <c r="P42" s="276">
        <v>4</v>
      </c>
      <c r="Q42" s="273" t="s">
        <v>135</v>
      </c>
      <c r="R42" s="272" t="s">
        <v>136</v>
      </c>
      <c r="S42" s="256">
        <v>170</v>
      </c>
      <c r="U42" s="260" t="str">
        <f>IF(O42&gt;S42,"1","0")</f>
        <v>0</v>
      </c>
      <c r="V42" s="261" t="str">
        <f>IF(S42&gt;O42,"1","0")</f>
        <v>1</v>
      </c>
      <c r="W42" s="257">
        <v>3</v>
      </c>
      <c r="X42" s="273" t="s">
        <v>202</v>
      </c>
      <c r="Y42" s="272" t="s">
        <v>203</v>
      </c>
      <c r="Z42" s="256">
        <v>150</v>
      </c>
      <c r="AA42" s="276">
        <v>4</v>
      </c>
      <c r="AB42" s="273" t="s">
        <v>217</v>
      </c>
      <c r="AC42" s="272" t="s">
        <v>218</v>
      </c>
      <c r="AD42" s="256">
        <v>160</v>
      </c>
      <c r="AF42" s="260" t="str">
        <f>IF(Z42&gt;AD42,"1","0")</f>
        <v>0</v>
      </c>
      <c r="AG42" s="276" t="str">
        <f>IF(AD42&gt;Z42,"1","0")</f>
        <v>1</v>
      </c>
      <c r="AH42" s="257">
        <v>3</v>
      </c>
      <c r="AI42" s="273" t="s">
        <v>236</v>
      </c>
      <c r="AJ42" s="272" t="s">
        <v>237</v>
      </c>
      <c r="AK42" s="256">
        <v>172</v>
      </c>
      <c r="AL42" s="276">
        <v>4</v>
      </c>
      <c r="AM42" s="273" t="s">
        <v>206</v>
      </c>
      <c r="AN42" s="272" t="s">
        <v>207</v>
      </c>
      <c r="AO42" s="256">
        <v>184</v>
      </c>
      <c r="AQ42" s="260" t="str">
        <f>IF(AK42&gt;AO42,"1","0")</f>
        <v>0</v>
      </c>
      <c r="AR42" s="261" t="str">
        <f>IF(AO42&gt;AK42,"1","0")</f>
        <v>1</v>
      </c>
      <c r="AS42" s="257">
        <v>3</v>
      </c>
      <c r="AT42" s="273" t="s">
        <v>259</v>
      </c>
      <c r="AU42" s="289" t="s">
        <v>127</v>
      </c>
      <c r="AV42" s="256">
        <v>163</v>
      </c>
      <c r="AW42" s="276">
        <v>4</v>
      </c>
      <c r="AX42" s="273" t="s">
        <v>113</v>
      </c>
      <c r="AY42" s="272" t="s">
        <v>114</v>
      </c>
      <c r="AZ42" s="256">
        <v>172</v>
      </c>
      <c r="BB42" s="260" t="str">
        <f>IF(AV42&gt;AZ42,"1","0")</f>
        <v>0</v>
      </c>
      <c r="BC42" s="261" t="str">
        <f>IF(AZ42&gt;AV42,"1","0")</f>
        <v>1</v>
      </c>
      <c r="BD42" s="52"/>
      <c r="BE42" s="52"/>
      <c r="BF42" s="39"/>
      <c r="BG42" s="39"/>
      <c r="BH42" s="52"/>
      <c r="BI42" s="39"/>
      <c r="BJ42" s="39"/>
      <c r="BL42" s="52"/>
      <c r="BM42" s="52"/>
    </row>
    <row r="43" spans="1:65" ht="33.75" customHeight="1" thickBot="1">
      <c r="A43" s="257">
        <v>5</v>
      </c>
      <c r="B43" s="273" t="s">
        <v>133</v>
      </c>
      <c r="C43" s="289" t="s">
        <v>82</v>
      </c>
      <c r="D43" s="256">
        <v>169</v>
      </c>
      <c r="E43" s="276">
        <v>6</v>
      </c>
      <c r="F43" s="287" t="s">
        <v>262</v>
      </c>
      <c r="G43" s="288" t="s">
        <v>263</v>
      </c>
      <c r="H43" s="256">
        <v>123</v>
      </c>
      <c r="J43" s="262" t="str">
        <f>IF(D43&gt;H43,"1","0")</f>
        <v>1</v>
      </c>
      <c r="K43" s="263" t="str">
        <f>IF(H43&gt;D43,"1","0")</f>
        <v>0</v>
      </c>
      <c r="L43" s="257">
        <v>5</v>
      </c>
      <c r="M43" s="273" t="s">
        <v>214</v>
      </c>
      <c r="N43" s="272" t="s">
        <v>104</v>
      </c>
      <c r="O43" s="256"/>
      <c r="P43" s="276">
        <v>6</v>
      </c>
      <c r="Q43" s="273" t="s">
        <v>229</v>
      </c>
      <c r="R43" s="272" t="s">
        <v>230</v>
      </c>
      <c r="S43" s="256">
        <v>152</v>
      </c>
      <c r="U43" s="262" t="str">
        <f>IF(O43&gt;S43,"1","0")</f>
        <v>0</v>
      </c>
      <c r="V43" s="263" t="str">
        <f>IF(S43&gt;O43,"1","0")</f>
        <v>1</v>
      </c>
      <c r="W43" s="257">
        <v>5</v>
      </c>
      <c r="X43" s="273" t="s">
        <v>94</v>
      </c>
      <c r="Y43" s="272" t="s">
        <v>95</v>
      </c>
      <c r="Z43" s="256">
        <v>171</v>
      </c>
      <c r="AA43" s="276">
        <v>6</v>
      </c>
      <c r="AB43" s="273" t="s">
        <v>117</v>
      </c>
      <c r="AC43" s="272" t="s">
        <v>118</v>
      </c>
      <c r="AD43" s="256">
        <v>143</v>
      </c>
      <c r="AF43" s="262" t="str">
        <f>IF(Z43&gt;AD43,"1","0")</f>
        <v>1</v>
      </c>
      <c r="AG43" s="301" t="str">
        <f>IF(AD43&gt;Z43,"1","0")</f>
        <v>0</v>
      </c>
      <c r="AH43" s="257">
        <v>5</v>
      </c>
      <c r="AI43" s="273" t="s">
        <v>81</v>
      </c>
      <c r="AJ43" s="272" t="s">
        <v>238</v>
      </c>
      <c r="AK43" s="256">
        <v>157</v>
      </c>
      <c r="AL43" s="276">
        <v>6</v>
      </c>
      <c r="AM43" s="273" t="s">
        <v>208</v>
      </c>
      <c r="AN43" s="272" t="s">
        <v>209</v>
      </c>
      <c r="AO43" s="256">
        <v>166</v>
      </c>
      <c r="AQ43" s="262" t="str">
        <f>IF(AK43&gt;AO43,"1","0")</f>
        <v>0</v>
      </c>
      <c r="AR43" s="263" t="str">
        <f>IF(AO43&gt;AK43,"1","0")</f>
        <v>1</v>
      </c>
      <c r="AS43" s="257">
        <v>5</v>
      </c>
      <c r="AT43" s="273" t="s">
        <v>132</v>
      </c>
      <c r="AU43" s="289" t="s">
        <v>104</v>
      </c>
      <c r="AV43" s="256">
        <v>168</v>
      </c>
      <c r="AW43" s="276">
        <v>6</v>
      </c>
      <c r="AX43" s="273" t="s">
        <v>110</v>
      </c>
      <c r="AY43" s="272" t="s">
        <v>111</v>
      </c>
      <c r="AZ43" s="256">
        <v>177</v>
      </c>
      <c r="BB43" s="262" t="str">
        <f>IF(AV43&gt;AZ43,"1","0")</f>
        <v>0</v>
      </c>
      <c r="BC43" s="263" t="str">
        <f>IF(AZ43&gt;AV43,"1","0")</f>
        <v>1</v>
      </c>
      <c r="BD43" s="52"/>
      <c r="BE43" s="52"/>
      <c r="BF43" s="39"/>
      <c r="BG43" s="39"/>
      <c r="BH43" s="52"/>
      <c r="BI43" s="39"/>
      <c r="BJ43" s="39"/>
      <c r="BL43" s="52"/>
      <c r="BM43" s="52"/>
    </row>
    <row r="44" spans="4:62" ht="33.75" customHeight="1">
      <c r="D44" s="39"/>
      <c r="H44" s="39"/>
      <c r="I44" s="1"/>
      <c r="J44" s="1"/>
      <c r="K44" s="1"/>
      <c r="M44" s="275"/>
      <c r="N44" s="275"/>
      <c r="O44" s="39"/>
      <c r="Q44" s="274"/>
      <c r="R44" s="270"/>
      <c r="S44" s="39"/>
      <c r="T44" s="1"/>
      <c r="U44" s="1"/>
      <c r="V44" s="1"/>
      <c r="Z44" s="39"/>
      <c r="AB44" s="317"/>
      <c r="AC44" s="317"/>
      <c r="AD44" s="39"/>
      <c r="AE44" s="1"/>
      <c r="AF44" s="1"/>
      <c r="AG44" s="1"/>
      <c r="AK44" s="39"/>
      <c r="AO44" s="39"/>
      <c r="AP44" s="1"/>
      <c r="AQ44" s="1"/>
      <c r="AR44" s="1"/>
      <c r="AV44" s="39"/>
      <c r="AZ44" s="39"/>
      <c r="BA44" s="1"/>
      <c r="BB44" s="1"/>
      <c r="BC44" s="1"/>
      <c r="BG44" s="39"/>
      <c r="BI44" s="39"/>
      <c r="BJ44" s="39"/>
    </row>
    <row r="45" spans="1:55" ht="33.75" customHeight="1">
      <c r="A45" s="1"/>
      <c r="D45" s="1"/>
      <c r="E45" s="1"/>
      <c r="H45" s="1"/>
      <c r="I45" s="1"/>
      <c r="J45" s="1"/>
      <c r="K45" s="1"/>
      <c r="L45" s="1"/>
      <c r="M45" s="275"/>
      <c r="N45" s="275"/>
      <c r="O45" s="1"/>
      <c r="P45" s="1"/>
      <c r="S45" s="1"/>
      <c r="T45" s="1"/>
      <c r="U45" s="1"/>
      <c r="V45" s="1"/>
      <c r="W45" s="1"/>
      <c r="X45" s="245"/>
      <c r="Z45" s="1"/>
      <c r="AA45" s="1"/>
      <c r="AD45" s="1"/>
      <c r="AE45" s="1"/>
      <c r="AF45" s="1"/>
      <c r="AG45" s="1"/>
      <c r="AH45" s="1"/>
      <c r="AK45" s="1"/>
      <c r="AL45" s="1"/>
      <c r="AO45" s="1"/>
      <c r="AP45" s="1"/>
      <c r="AQ45" s="1"/>
      <c r="AR45" s="1"/>
      <c r="AS45" s="1"/>
      <c r="AV45" s="1"/>
      <c r="AW45" s="1"/>
      <c r="AX45" s="274"/>
      <c r="AY45" s="270"/>
      <c r="AZ45" s="1"/>
      <c r="BA45" s="1"/>
      <c r="BB45" s="1"/>
      <c r="BC45" s="1"/>
    </row>
    <row r="46" spans="1:61" ht="33.75" customHeight="1" thickBot="1">
      <c r="A46" s="52"/>
      <c r="B46" s="52"/>
      <c r="C46" s="1"/>
      <c r="E46" s="52"/>
      <c r="F46" s="52"/>
      <c r="G46" s="1"/>
      <c r="L46" s="52"/>
      <c r="M46" s="274"/>
      <c r="N46" s="271"/>
      <c r="P46" s="52"/>
      <c r="Q46" s="52"/>
      <c r="R46" s="1"/>
      <c r="W46" s="52"/>
      <c r="X46" s="51"/>
      <c r="Y46" s="285"/>
      <c r="AA46" s="52"/>
      <c r="AB46" s="274"/>
      <c r="AC46" s="271"/>
      <c r="AH46" s="52"/>
      <c r="AL46" s="52"/>
      <c r="AM46" s="52"/>
      <c r="AN46" s="1"/>
      <c r="AS46" s="52"/>
      <c r="AW46" s="52"/>
      <c r="BE46" s="52"/>
      <c r="BH46" s="52"/>
      <c r="BI46" s="39"/>
    </row>
    <row r="47" spans="1:62" ht="33.75" customHeight="1" thickBot="1">
      <c r="A47" s="257" t="s">
        <v>70</v>
      </c>
      <c r="B47" s="273" t="s">
        <v>259</v>
      </c>
      <c r="C47" s="289" t="s">
        <v>127</v>
      </c>
      <c r="D47" s="256">
        <v>169</v>
      </c>
      <c r="E47" s="276" t="s">
        <v>71</v>
      </c>
      <c r="F47" s="287" t="s">
        <v>260</v>
      </c>
      <c r="G47" s="288" t="s">
        <v>261</v>
      </c>
      <c r="H47" s="256"/>
      <c r="L47" s="257" t="s">
        <v>70</v>
      </c>
      <c r="M47" s="273"/>
      <c r="N47" s="272"/>
      <c r="O47" s="256"/>
      <c r="P47" s="276" t="s">
        <v>71</v>
      </c>
      <c r="Q47" s="273" t="s">
        <v>190</v>
      </c>
      <c r="R47" s="286" t="s">
        <v>191</v>
      </c>
      <c r="S47" s="256">
        <v>146</v>
      </c>
      <c r="W47" s="257" t="s">
        <v>70</v>
      </c>
      <c r="X47" s="273" t="s">
        <v>85</v>
      </c>
      <c r="Y47" s="272" t="s">
        <v>108</v>
      </c>
      <c r="Z47" s="256">
        <v>128</v>
      </c>
      <c r="AA47" s="276" t="s">
        <v>71</v>
      </c>
      <c r="AB47" s="273" t="s">
        <v>215</v>
      </c>
      <c r="AC47" s="272" t="s">
        <v>216</v>
      </c>
      <c r="AD47" s="256">
        <v>166</v>
      </c>
      <c r="AH47" s="257" t="s">
        <v>70</v>
      </c>
      <c r="AI47" s="273" t="s">
        <v>234</v>
      </c>
      <c r="AJ47" s="272" t="s">
        <v>235</v>
      </c>
      <c r="AK47" s="256">
        <v>176</v>
      </c>
      <c r="AL47" s="276" t="s">
        <v>71</v>
      </c>
      <c r="AM47" s="273" t="s">
        <v>266</v>
      </c>
      <c r="AN47" s="272" t="s">
        <v>267</v>
      </c>
      <c r="AO47" s="256">
        <v>108</v>
      </c>
      <c r="AS47" s="257" t="s">
        <v>70</v>
      </c>
      <c r="AT47" s="273" t="s">
        <v>133</v>
      </c>
      <c r="AU47" s="289" t="s">
        <v>82</v>
      </c>
      <c r="AV47" s="256">
        <v>162</v>
      </c>
      <c r="AW47" s="276" t="s">
        <v>71</v>
      </c>
      <c r="AX47" s="273" t="s">
        <v>225</v>
      </c>
      <c r="AY47" s="272" t="s">
        <v>226</v>
      </c>
      <c r="AZ47" s="256">
        <v>164</v>
      </c>
      <c r="BE47" s="52"/>
      <c r="BF47" s="39"/>
      <c r="BG47" s="39"/>
      <c r="BH47" s="52"/>
      <c r="BI47" s="39"/>
      <c r="BJ47" s="39"/>
    </row>
    <row r="48" spans="1:62" ht="33.75" customHeight="1" thickBot="1">
      <c r="A48" s="257" t="s">
        <v>72</v>
      </c>
      <c r="B48" s="273" t="s">
        <v>212</v>
      </c>
      <c r="C48" s="286" t="s">
        <v>205</v>
      </c>
      <c r="D48" s="256">
        <v>122</v>
      </c>
      <c r="E48" s="276" t="s">
        <v>73</v>
      </c>
      <c r="F48" s="287" t="s">
        <v>219</v>
      </c>
      <c r="G48" s="288" t="s">
        <v>128</v>
      </c>
      <c r="H48" s="256"/>
      <c r="L48" s="257" t="s">
        <v>72</v>
      </c>
      <c r="M48" s="273"/>
      <c r="N48" s="272"/>
      <c r="O48" s="256"/>
      <c r="P48" s="276" t="s">
        <v>73</v>
      </c>
      <c r="Q48" s="273" t="s">
        <v>137</v>
      </c>
      <c r="R48" s="286" t="s">
        <v>138</v>
      </c>
      <c r="S48" s="256"/>
      <c r="W48" s="257" t="s">
        <v>72</v>
      </c>
      <c r="X48" s="273" t="s">
        <v>97</v>
      </c>
      <c r="Y48" s="272" t="s">
        <v>98</v>
      </c>
      <c r="Z48" s="256">
        <v>135</v>
      </c>
      <c r="AA48" s="276" t="s">
        <v>73</v>
      </c>
      <c r="AB48" s="273" t="s">
        <v>115</v>
      </c>
      <c r="AC48" s="272" t="s">
        <v>86</v>
      </c>
      <c r="AD48" s="256"/>
      <c r="AH48" s="257" t="s">
        <v>72</v>
      </c>
      <c r="AI48" s="273" t="s">
        <v>234</v>
      </c>
      <c r="AJ48" s="272" t="s">
        <v>239</v>
      </c>
      <c r="AK48" s="256">
        <v>151</v>
      </c>
      <c r="AL48" s="276" t="s">
        <v>73</v>
      </c>
      <c r="AM48" s="273" t="s">
        <v>210</v>
      </c>
      <c r="AN48" s="272" t="s">
        <v>211</v>
      </c>
      <c r="AO48" s="256">
        <v>102</v>
      </c>
      <c r="AS48" s="257" t="s">
        <v>72</v>
      </c>
      <c r="AT48" s="273" t="s">
        <v>212</v>
      </c>
      <c r="AU48" s="286" t="s">
        <v>205</v>
      </c>
      <c r="AV48" s="256">
        <v>140</v>
      </c>
      <c r="AW48" s="276" t="s">
        <v>73</v>
      </c>
      <c r="AX48" s="273" t="s">
        <v>223</v>
      </c>
      <c r="AY48" s="272" t="s">
        <v>224</v>
      </c>
      <c r="AZ48" s="256"/>
      <c r="BE48" s="52"/>
      <c r="BF48" s="39"/>
      <c r="BG48" s="39"/>
      <c r="BH48" s="52"/>
      <c r="BI48" s="39"/>
      <c r="BJ48" s="39"/>
    </row>
    <row r="49" spans="1:52" ht="33.75" customHeight="1" thickBot="1">
      <c r="A49" s="1"/>
      <c r="B49" s="1"/>
      <c r="C49" s="1"/>
      <c r="D49" s="1"/>
      <c r="E49" s="1"/>
      <c r="F49" s="1"/>
      <c r="G49" s="1"/>
      <c r="H49" s="1"/>
      <c r="L49" s="1"/>
      <c r="M49" s="1"/>
      <c r="N49" s="1"/>
      <c r="O49" s="1"/>
      <c r="P49" s="1"/>
      <c r="Q49" s="1"/>
      <c r="R49" s="1"/>
      <c r="S49" s="1"/>
      <c r="W49" s="1"/>
      <c r="X49" s="1"/>
      <c r="Y49" s="1"/>
      <c r="Z49" s="1"/>
      <c r="AA49" s="1"/>
      <c r="AB49" s="1"/>
      <c r="AC49" s="1"/>
      <c r="AD49" s="1"/>
      <c r="AH49" s="1"/>
      <c r="AI49" s="1"/>
      <c r="AJ49" s="1"/>
      <c r="AK49" s="1"/>
      <c r="AL49" s="1"/>
      <c r="AO49" s="1"/>
      <c r="AS49" s="1"/>
      <c r="AT49" s="1"/>
      <c r="AU49" s="1"/>
      <c r="AV49" s="1"/>
      <c r="AW49" s="1"/>
      <c r="AX49" s="1"/>
      <c r="AY49" s="1"/>
      <c r="AZ49" s="1"/>
    </row>
    <row r="50" spans="1:65" ht="33.75" customHeight="1" thickBot="1">
      <c r="A50" s="37"/>
      <c r="B50" s="37"/>
      <c r="C50" s="34"/>
      <c r="D50" s="34"/>
      <c r="E50" s="1"/>
      <c r="F50" s="1"/>
      <c r="G50" s="60"/>
      <c r="H50" s="1"/>
      <c r="I50" s="1"/>
      <c r="J50" s="264">
        <f>SUM(J41+J42+J43)</f>
        <v>2</v>
      </c>
      <c r="K50" s="265">
        <f>SUM(K41+K42+K43)</f>
        <v>1</v>
      </c>
      <c r="L50" s="37"/>
      <c r="M50" s="37"/>
      <c r="N50" s="34"/>
      <c r="O50" s="34"/>
      <c r="P50" s="1"/>
      <c r="Q50" s="1"/>
      <c r="R50" s="60"/>
      <c r="S50" s="1"/>
      <c r="T50" s="1"/>
      <c r="U50" s="264">
        <f>SUM(U41+U42+U43)</f>
        <v>1</v>
      </c>
      <c r="V50" s="265">
        <f>SUM(V41+V42+V43)</f>
        <v>2</v>
      </c>
      <c r="W50" s="37"/>
      <c r="X50" s="37"/>
      <c r="Y50" s="34"/>
      <c r="Z50" s="34"/>
      <c r="AA50" s="1"/>
      <c r="AB50" s="1"/>
      <c r="AC50" s="60"/>
      <c r="AD50" s="1"/>
      <c r="AE50" s="1"/>
      <c r="AF50" s="306">
        <f>SUM(AF41+AF42+AF43)</f>
        <v>1</v>
      </c>
      <c r="AG50" s="257">
        <f>SUM(AG41+AG42+AG43)</f>
        <v>2</v>
      </c>
      <c r="AH50" s="37"/>
      <c r="AI50" s="37"/>
      <c r="AJ50" s="34"/>
      <c r="AK50" s="34"/>
      <c r="AL50" s="1"/>
      <c r="AM50" s="1"/>
      <c r="AN50" s="60"/>
      <c r="AO50" s="1"/>
      <c r="AP50" s="1"/>
      <c r="AQ50" s="264">
        <f>SUM(AQ41+AQ42+AQ43)</f>
        <v>0</v>
      </c>
      <c r="AR50" s="265">
        <f>SUM(AR41+AR42+AR43)</f>
        <v>3</v>
      </c>
      <c r="AS50" s="37"/>
      <c r="AT50" s="37"/>
      <c r="AU50" s="34"/>
      <c r="AV50" s="34"/>
      <c r="AW50" s="1"/>
      <c r="AX50" s="1"/>
      <c r="AY50" s="60"/>
      <c r="AZ50" s="1"/>
      <c r="BA50" s="1"/>
      <c r="BB50" s="264">
        <f>SUM(BB41+BB42+BB43)</f>
        <v>0</v>
      </c>
      <c r="BC50" s="265">
        <f>SUM(BC41+BC42+BC43)</f>
        <v>3</v>
      </c>
      <c r="BD50" s="52"/>
      <c r="BE50" s="52"/>
      <c r="BF50" s="39"/>
      <c r="BG50" s="39"/>
      <c r="BI50" s="61"/>
      <c r="BL50" s="52"/>
      <c r="BM50" s="52"/>
    </row>
    <row r="51" spans="1:61" ht="33.75" customHeight="1">
      <c r="A51" s="62" t="s">
        <v>74</v>
      </c>
      <c r="B51" s="62"/>
      <c r="C51" s="39"/>
      <c r="D51" s="34"/>
      <c r="E51" s="62" t="s">
        <v>74</v>
      </c>
      <c r="F51" s="62"/>
      <c r="G51" s="39"/>
      <c r="H51" s="1"/>
      <c r="I51" s="1"/>
      <c r="J51" s="1"/>
      <c r="K51" s="1"/>
      <c r="L51" s="62" t="s">
        <v>74</v>
      </c>
      <c r="M51" s="62"/>
      <c r="N51" s="39"/>
      <c r="O51" s="34"/>
      <c r="P51" s="62" t="s">
        <v>74</v>
      </c>
      <c r="Q51" s="62"/>
      <c r="R51" s="39"/>
      <c r="S51" s="1"/>
      <c r="T51" s="1"/>
      <c r="U51" s="1"/>
      <c r="V51" s="1"/>
      <c r="W51" s="62" t="s">
        <v>74</v>
      </c>
      <c r="X51" s="62"/>
      <c r="Y51" s="39"/>
      <c r="Z51" s="34"/>
      <c r="AA51" s="62" t="s">
        <v>74</v>
      </c>
      <c r="AB51" s="62"/>
      <c r="AC51" s="39"/>
      <c r="AD51" s="1"/>
      <c r="AE51" s="1"/>
      <c r="AF51" s="1"/>
      <c r="AG51" s="1"/>
      <c r="AH51" s="62" t="s">
        <v>74</v>
      </c>
      <c r="AI51" s="62"/>
      <c r="AJ51" s="39"/>
      <c r="AK51" s="34"/>
      <c r="AL51" s="62" t="s">
        <v>74</v>
      </c>
      <c r="AM51" s="62"/>
      <c r="AN51" s="39"/>
      <c r="AO51" s="1"/>
      <c r="AP51" s="1"/>
      <c r="AQ51" s="1"/>
      <c r="AR51" s="1"/>
      <c r="AS51" s="62" t="s">
        <v>74</v>
      </c>
      <c r="AT51" s="62"/>
      <c r="AU51" s="39"/>
      <c r="AV51" s="34"/>
      <c r="AW51" s="62" t="s">
        <v>74</v>
      </c>
      <c r="AX51" s="62"/>
      <c r="AY51" s="39"/>
      <c r="AZ51" s="1"/>
      <c r="BA51" s="1"/>
      <c r="BB51" s="1"/>
      <c r="BC51" s="1"/>
      <c r="BE51" s="63"/>
      <c r="BF51" s="39"/>
      <c r="BG51" s="39"/>
      <c r="BH51" s="63"/>
      <c r="BI51" s="39"/>
    </row>
    <row r="52" spans="1:61" ht="33.75" customHeight="1">
      <c r="A52" s="34"/>
      <c r="B52" s="34"/>
      <c r="C52" s="34"/>
      <c r="D52" s="1"/>
      <c r="E52" s="50" t="s">
        <v>67</v>
      </c>
      <c r="F52" s="50"/>
      <c r="G52" s="1"/>
      <c r="H52" s="1"/>
      <c r="I52" s="1"/>
      <c r="J52" s="1"/>
      <c r="K52" s="1"/>
      <c r="L52" s="34"/>
      <c r="M52" s="34"/>
      <c r="N52" s="34"/>
      <c r="O52" s="1"/>
      <c r="P52" s="50" t="s">
        <v>67</v>
      </c>
      <c r="Q52" s="50"/>
      <c r="R52" s="1"/>
      <c r="S52" s="1"/>
      <c r="T52" s="1"/>
      <c r="U52" s="1"/>
      <c r="V52" s="1"/>
      <c r="W52" s="34"/>
      <c r="X52" s="34"/>
      <c r="Y52" s="34"/>
      <c r="Z52" s="1"/>
      <c r="AA52" s="50" t="s">
        <v>67</v>
      </c>
      <c r="AB52" s="50"/>
      <c r="AC52" s="1"/>
      <c r="AD52" s="1"/>
      <c r="AE52" s="1"/>
      <c r="AF52" s="1"/>
      <c r="AG52" s="1"/>
      <c r="AH52" s="34"/>
      <c r="AI52" s="34"/>
      <c r="AJ52" s="34"/>
      <c r="AK52" s="1"/>
      <c r="AL52" s="50" t="s">
        <v>67</v>
      </c>
      <c r="AM52" s="50"/>
      <c r="AN52" s="1"/>
      <c r="AO52" s="1"/>
      <c r="AP52" s="1"/>
      <c r="AQ52" s="1"/>
      <c r="AR52" s="1"/>
      <c r="AS52" s="34"/>
      <c r="AT52" s="34"/>
      <c r="AU52" s="34"/>
      <c r="AV52" s="1"/>
      <c r="AW52" s="50"/>
      <c r="AX52" s="50"/>
      <c r="AY52" s="1"/>
      <c r="AZ52" s="1"/>
      <c r="BA52" s="1"/>
      <c r="BB52" s="1"/>
      <c r="BC52" s="1"/>
      <c r="BE52" s="52"/>
      <c r="BF52" s="39"/>
      <c r="BG52" s="39"/>
      <c r="BI52" s="51"/>
    </row>
    <row r="53" spans="1:63" ht="33.75" customHeight="1">
      <c r="A53" s="34"/>
      <c r="B53" s="34"/>
      <c r="C53" s="34"/>
      <c r="D53" s="1"/>
      <c r="E53" s="1"/>
      <c r="F53" s="1"/>
      <c r="G53" s="53" t="s">
        <v>68</v>
      </c>
      <c r="H53" s="268" t="s">
        <v>264</v>
      </c>
      <c r="I53" s="252"/>
      <c r="J53" s="192"/>
      <c r="L53" s="34"/>
      <c r="M53" s="34"/>
      <c r="N53" s="34"/>
      <c r="O53" s="1"/>
      <c r="P53" s="1"/>
      <c r="Q53" s="1"/>
      <c r="R53" s="53" t="s">
        <v>68</v>
      </c>
      <c r="S53" s="268" t="s">
        <v>271</v>
      </c>
      <c r="T53" s="252"/>
      <c r="U53" s="192"/>
      <c r="W53" s="34"/>
      <c r="X53" s="34"/>
      <c r="Y53" s="34"/>
      <c r="Z53" s="1"/>
      <c r="AA53" s="1"/>
      <c r="AB53" s="1"/>
      <c r="AC53" s="53" t="s">
        <v>68</v>
      </c>
      <c r="AD53" s="268" t="s">
        <v>274</v>
      </c>
      <c r="AE53" s="252"/>
      <c r="AF53" s="192"/>
      <c r="AH53" s="34"/>
      <c r="AI53" s="34"/>
      <c r="AJ53" s="34"/>
      <c r="AK53" s="1"/>
      <c r="AL53" s="1"/>
      <c r="AM53" s="1"/>
      <c r="AN53" s="53" t="s">
        <v>68</v>
      </c>
      <c r="AO53" s="268" t="s">
        <v>275</v>
      </c>
      <c r="AP53" s="252"/>
      <c r="AQ53" s="192"/>
      <c r="AS53" s="34"/>
      <c r="AT53" s="34"/>
      <c r="AU53" s="34"/>
      <c r="AV53" s="1"/>
      <c r="AW53" s="1"/>
      <c r="AX53" s="1"/>
      <c r="AY53" s="53"/>
      <c r="AZ53" s="268" t="s">
        <v>278</v>
      </c>
      <c r="BA53" s="252"/>
      <c r="BB53" s="192"/>
      <c r="BE53" s="52"/>
      <c r="BF53" s="39"/>
      <c r="BG53" s="39"/>
      <c r="BJ53" s="56"/>
      <c r="BK53" s="57"/>
    </row>
    <row r="54" spans="1:63" ht="33.75" customHeight="1">
      <c r="A54" s="1"/>
      <c r="B54" s="1"/>
      <c r="C54" s="34"/>
      <c r="D54" s="20"/>
      <c r="E54" s="34"/>
      <c r="F54" s="34"/>
      <c r="G54" s="34"/>
      <c r="H54" s="34"/>
      <c r="I54" s="1"/>
      <c r="J54" s="1"/>
      <c r="K54" s="1"/>
      <c r="L54" s="1"/>
      <c r="M54" s="1"/>
      <c r="N54" s="34"/>
      <c r="O54" s="20"/>
      <c r="P54" s="34"/>
      <c r="Q54" s="34"/>
      <c r="R54" s="34"/>
      <c r="S54" s="34"/>
      <c r="T54" s="1"/>
      <c r="U54" s="1"/>
      <c r="V54" s="1"/>
      <c r="W54" s="1"/>
      <c r="X54" s="1"/>
      <c r="Y54" s="34"/>
      <c r="Z54" s="20"/>
      <c r="AA54" s="34"/>
      <c r="AB54" s="34"/>
      <c r="AC54" s="34"/>
      <c r="AD54" s="34"/>
      <c r="AE54" s="1"/>
      <c r="AF54" s="1"/>
      <c r="AG54" s="1"/>
      <c r="AH54" s="1"/>
      <c r="AI54" s="1"/>
      <c r="AJ54" s="34"/>
      <c r="AK54" s="20"/>
      <c r="AL54" s="34"/>
      <c r="AM54" s="34"/>
      <c r="AN54" s="34"/>
      <c r="AO54" s="34"/>
      <c r="AP54" s="1"/>
      <c r="AQ54" s="1"/>
      <c r="AR54" s="1"/>
      <c r="AS54" s="1"/>
      <c r="AT54" s="1"/>
      <c r="AU54" s="34"/>
      <c r="AV54" s="20"/>
      <c r="AW54" s="34"/>
      <c r="AX54" s="34"/>
      <c r="AY54" s="34"/>
      <c r="AZ54" s="34"/>
      <c r="BA54" s="1"/>
      <c r="BB54" s="1"/>
      <c r="BC54" s="1"/>
      <c r="BG54" s="39"/>
      <c r="BH54" s="42"/>
      <c r="BI54" s="39"/>
      <c r="BJ54" s="39"/>
      <c r="BK54" s="39"/>
    </row>
    <row r="55" spans="1:63" ht="33.75" customHeight="1" thickBot="1">
      <c r="A55" s="35"/>
      <c r="B55" s="323" t="s">
        <v>62</v>
      </c>
      <c r="C55" s="323"/>
      <c r="D55" s="39"/>
      <c r="E55" s="34"/>
      <c r="F55" s="323" t="s">
        <v>199</v>
      </c>
      <c r="G55" s="323"/>
      <c r="H55" s="39"/>
      <c r="I55" s="39"/>
      <c r="L55" s="35"/>
      <c r="M55" s="323" t="s">
        <v>52</v>
      </c>
      <c r="N55" s="323"/>
      <c r="O55" s="39"/>
      <c r="P55" s="34"/>
      <c r="Q55" s="323" t="s">
        <v>58</v>
      </c>
      <c r="R55" s="323"/>
      <c r="S55" s="39"/>
      <c r="T55" s="39"/>
      <c r="W55" s="35"/>
      <c r="X55" s="323" t="s">
        <v>58</v>
      </c>
      <c r="Y55" s="323"/>
      <c r="Z55" s="39"/>
      <c r="AA55" s="34"/>
      <c r="AB55" s="323" t="s">
        <v>59</v>
      </c>
      <c r="AC55" s="323"/>
      <c r="AD55" s="39"/>
      <c r="AE55" s="39"/>
      <c r="AH55" s="35"/>
      <c r="AI55" s="323" t="s">
        <v>61</v>
      </c>
      <c r="AJ55" s="323"/>
      <c r="AK55" s="39"/>
      <c r="AL55" s="34"/>
      <c r="AM55" s="323" t="s">
        <v>55</v>
      </c>
      <c r="AN55" s="323"/>
      <c r="AO55" s="39"/>
      <c r="AP55" s="39"/>
      <c r="AS55" s="35"/>
      <c r="AT55" s="323" t="s">
        <v>62</v>
      </c>
      <c r="AU55" s="323"/>
      <c r="AV55" s="39"/>
      <c r="AW55" s="34"/>
      <c r="AX55" s="323" t="s">
        <v>55</v>
      </c>
      <c r="AY55" s="323"/>
      <c r="AZ55" s="39"/>
      <c r="BA55" s="39"/>
      <c r="BE55" s="56"/>
      <c r="BF55" s="52"/>
      <c r="BG55" s="39"/>
      <c r="BH55" s="39"/>
      <c r="BI55" s="52"/>
      <c r="BJ55" s="39"/>
      <c r="BK55" s="39"/>
    </row>
    <row r="56" spans="1:63" ht="33.75" customHeight="1">
      <c r="A56" s="20"/>
      <c r="B56" s="20"/>
      <c r="C56" s="34"/>
      <c r="D56" s="1"/>
      <c r="E56" s="20"/>
      <c r="F56" s="20"/>
      <c r="G56" s="34"/>
      <c r="H56" s="1"/>
      <c r="I56" s="34"/>
      <c r="J56" s="1" t="s">
        <v>69</v>
      </c>
      <c r="K56" s="1"/>
      <c r="L56" s="20"/>
      <c r="M56" s="20"/>
      <c r="N56" s="34"/>
      <c r="O56" s="1"/>
      <c r="P56" s="20"/>
      <c r="Q56" s="20"/>
      <c r="R56" s="34"/>
      <c r="S56" s="1"/>
      <c r="T56" s="34"/>
      <c r="U56" s="1" t="s">
        <v>69</v>
      </c>
      <c r="V56" s="1"/>
      <c r="W56" s="20"/>
      <c r="X56" s="20"/>
      <c r="Y56" s="34"/>
      <c r="Z56" s="1"/>
      <c r="AA56" s="20"/>
      <c r="AB56" s="20"/>
      <c r="AC56" s="34"/>
      <c r="AD56" s="1"/>
      <c r="AE56" s="34"/>
      <c r="AF56" s="1" t="s">
        <v>69</v>
      </c>
      <c r="AG56" s="1"/>
      <c r="AH56" s="20"/>
      <c r="AI56" s="20"/>
      <c r="AJ56" s="34"/>
      <c r="AK56" s="1"/>
      <c r="AL56" s="20"/>
      <c r="AM56" s="20"/>
      <c r="AN56" s="34"/>
      <c r="AO56" s="1"/>
      <c r="AP56" s="34"/>
      <c r="AQ56" s="1" t="s">
        <v>69</v>
      </c>
      <c r="AR56" s="1"/>
      <c r="AS56" s="20"/>
      <c r="AT56" s="20"/>
      <c r="AU56" s="34"/>
      <c r="AV56" s="1"/>
      <c r="AW56" s="20"/>
      <c r="AX56" s="20"/>
      <c r="AY56" s="34"/>
      <c r="AZ56" s="1"/>
      <c r="BA56" s="34"/>
      <c r="BB56" s="1"/>
      <c r="BC56" s="1"/>
      <c r="BE56" s="42"/>
      <c r="BF56" s="39"/>
      <c r="BH56" s="42"/>
      <c r="BI56" s="39"/>
      <c r="BK56" s="39"/>
    </row>
    <row r="57" spans="1:62" ht="33.75" customHeight="1" thickBot="1">
      <c r="A57" s="37"/>
      <c r="B57" s="37"/>
      <c r="C57" s="34"/>
      <c r="D57" s="34"/>
      <c r="E57" s="37"/>
      <c r="F57" s="37"/>
      <c r="G57" s="34"/>
      <c r="H57" s="34"/>
      <c r="I57" s="1"/>
      <c r="J57" s="1"/>
      <c r="K57" s="1"/>
      <c r="L57" s="37"/>
      <c r="M57" s="37"/>
      <c r="N57" s="34"/>
      <c r="O57" s="34"/>
      <c r="P57" s="37"/>
      <c r="Q57" s="37"/>
      <c r="R57" s="34"/>
      <c r="S57" s="34"/>
      <c r="T57" s="1"/>
      <c r="U57" s="1"/>
      <c r="V57" s="1"/>
      <c r="W57" s="37"/>
      <c r="Z57" s="34"/>
      <c r="AA57" s="37"/>
      <c r="AB57" s="37"/>
      <c r="AC57" s="34"/>
      <c r="AD57" s="34"/>
      <c r="AE57" s="1"/>
      <c r="AF57" s="1"/>
      <c r="AG57" s="1"/>
      <c r="AH57" s="37"/>
      <c r="AI57" s="37"/>
      <c r="AJ57" s="34"/>
      <c r="AK57" s="34"/>
      <c r="AL57" s="37"/>
      <c r="AM57" s="37"/>
      <c r="AN57" s="34"/>
      <c r="AO57" s="34"/>
      <c r="AP57" s="1"/>
      <c r="AQ57" s="1"/>
      <c r="AR57" s="1"/>
      <c r="AS57" s="37"/>
      <c r="AV57" s="34"/>
      <c r="AW57" s="37"/>
      <c r="AX57" s="37"/>
      <c r="AY57" s="34"/>
      <c r="AZ57" s="34"/>
      <c r="BA57" s="1"/>
      <c r="BB57" s="1"/>
      <c r="BC57" s="1"/>
      <c r="BE57" s="52"/>
      <c r="BG57" s="39"/>
      <c r="BH57" s="52"/>
      <c r="BJ57" s="39"/>
    </row>
    <row r="58" spans="1:65" ht="33.75" customHeight="1" thickBot="1">
      <c r="A58" s="257">
        <v>1</v>
      </c>
      <c r="B58" s="273" t="s">
        <v>112</v>
      </c>
      <c r="C58" s="272" t="s">
        <v>86</v>
      </c>
      <c r="D58" s="256">
        <v>162</v>
      </c>
      <c r="E58" s="276">
        <v>2</v>
      </c>
      <c r="F58" s="273" t="s">
        <v>232</v>
      </c>
      <c r="G58" s="272" t="s">
        <v>233</v>
      </c>
      <c r="H58" s="256">
        <v>162</v>
      </c>
      <c r="J58" s="258" t="str">
        <f>IF(D58+D61&gt;H58+H61,"1","0")</f>
        <v>1</v>
      </c>
      <c r="K58" s="259" t="str">
        <f>IF(H58+H61&gt;D58+D61,"1","0")</f>
        <v>0</v>
      </c>
      <c r="L58" s="257">
        <v>1</v>
      </c>
      <c r="M58" s="273" t="s">
        <v>107</v>
      </c>
      <c r="N58" s="272" t="s">
        <v>108</v>
      </c>
      <c r="O58" s="256">
        <v>182</v>
      </c>
      <c r="P58" s="276">
        <v>2</v>
      </c>
      <c r="Q58" s="287" t="s">
        <v>90</v>
      </c>
      <c r="R58" s="288" t="s">
        <v>91</v>
      </c>
      <c r="S58" s="256">
        <v>170</v>
      </c>
      <c r="U58" s="258" t="str">
        <f>IF(O58&gt;S58,"1","0")</f>
        <v>1</v>
      </c>
      <c r="V58" s="259" t="str">
        <f>IF(S58&gt;O58,"1","0")</f>
        <v>0</v>
      </c>
      <c r="W58" s="257">
        <v>1</v>
      </c>
      <c r="X58" s="287" t="s">
        <v>92</v>
      </c>
      <c r="Y58" s="288" t="s">
        <v>93</v>
      </c>
      <c r="Z58" s="256">
        <v>179</v>
      </c>
      <c r="AA58" s="276">
        <v>2</v>
      </c>
      <c r="AB58" s="273" t="s">
        <v>119</v>
      </c>
      <c r="AC58" s="272" t="s">
        <v>120</v>
      </c>
      <c r="AD58" s="256">
        <v>190</v>
      </c>
      <c r="AF58" s="258" t="str">
        <f>IF(Z58&gt;AD58,"1","0")</f>
        <v>0</v>
      </c>
      <c r="AG58" s="300" t="str">
        <f>IF(AD58&gt;Z58,"1","0")</f>
        <v>1</v>
      </c>
      <c r="AH58" s="257">
        <v>1</v>
      </c>
      <c r="AI58" s="273" t="s">
        <v>94</v>
      </c>
      <c r="AJ58" s="272" t="s">
        <v>95</v>
      </c>
      <c r="AK58" s="256">
        <v>177</v>
      </c>
      <c r="AL58" s="276">
        <v>2</v>
      </c>
      <c r="AM58" s="273" t="s">
        <v>81</v>
      </c>
      <c r="AN58" s="272" t="s">
        <v>82</v>
      </c>
      <c r="AO58" s="256">
        <v>188</v>
      </c>
      <c r="AQ58" s="258" t="str">
        <f>IF(AK58&gt;AO58,"1","0")</f>
        <v>0</v>
      </c>
      <c r="AR58" s="259" t="str">
        <f>IF(AO58&gt;AK58,"1","0")</f>
        <v>1</v>
      </c>
      <c r="AS58" s="257">
        <v>1</v>
      </c>
      <c r="AT58" s="273" t="s">
        <v>112</v>
      </c>
      <c r="AU58" s="272" t="s">
        <v>86</v>
      </c>
      <c r="AV58" s="256">
        <v>166</v>
      </c>
      <c r="AW58" s="276">
        <v>2</v>
      </c>
      <c r="AX58" s="273" t="s">
        <v>81</v>
      </c>
      <c r="AY58" s="272" t="s">
        <v>82</v>
      </c>
      <c r="AZ58" s="256">
        <v>189</v>
      </c>
      <c r="BB58" s="258" t="str">
        <f>IF(AV58&gt;AZ58,"1","0")</f>
        <v>0</v>
      </c>
      <c r="BC58" s="259" t="str">
        <f>IF(AZ58&gt;AV58,"1","0")</f>
        <v>1</v>
      </c>
      <c r="BD58" s="52"/>
      <c r="BE58" s="52"/>
      <c r="BF58" s="39"/>
      <c r="BG58" s="39"/>
      <c r="BH58" s="52"/>
      <c r="BI58" s="39"/>
      <c r="BJ58" s="39"/>
      <c r="BL58" s="52"/>
      <c r="BM58" s="52"/>
    </row>
    <row r="59" spans="1:65" ht="33.75" customHeight="1" thickBot="1">
      <c r="A59" s="257">
        <v>3</v>
      </c>
      <c r="B59" s="273" t="s">
        <v>115</v>
      </c>
      <c r="C59" s="272" t="s">
        <v>86</v>
      </c>
      <c r="D59" s="58">
        <v>175</v>
      </c>
      <c r="E59" s="59">
        <v>4</v>
      </c>
      <c r="F59" s="273" t="s">
        <v>234</v>
      </c>
      <c r="G59" s="272" t="s">
        <v>235</v>
      </c>
      <c r="H59" s="58">
        <v>160</v>
      </c>
      <c r="J59" s="260" t="str">
        <f>IF(D59&gt;H59,"1","0")</f>
        <v>1</v>
      </c>
      <c r="K59" s="261" t="str">
        <f>IF(H59&gt;D59,"1","0")</f>
        <v>0</v>
      </c>
      <c r="L59" s="257">
        <v>3</v>
      </c>
      <c r="M59" s="273" t="s">
        <v>113</v>
      </c>
      <c r="N59" s="272" t="s">
        <v>114</v>
      </c>
      <c r="O59" s="256">
        <v>182</v>
      </c>
      <c r="P59" s="276">
        <v>4</v>
      </c>
      <c r="Q59" s="287" t="s">
        <v>92</v>
      </c>
      <c r="R59" s="288" t="s">
        <v>93</v>
      </c>
      <c r="S59" s="256">
        <v>177</v>
      </c>
      <c r="U59" s="260" t="str">
        <f>IF(O59&gt;S59,"1","0")</f>
        <v>1</v>
      </c>
      <c r="V59" s="261" t="str">
        <f>IF(S59&gt;O59,"1","0")</f>
        <v>0</v>
      </c>
      <c r="W59" s="257">
        <v>3</v>
      </c>
      <c r="X59" s="287" t="s">
        <v>90</v>
      </c>
      <c r="Y59" s="288" t="s">
        <v>91</v>
      </c>
      <c r="Z59" s="256">
        <v>167</v>
      </c>
      <c r="AA59" s="276">
        <v>4</v>
      </c>
      <c r="AB59" s="273" t="s">
        <v>122</v>
      </c>
      <c r="AC59" s="272" t="s">
        <v>123</v>
      </c>
      <c r="AD59" s="256">
        <v>182</v>
      </c>
      <c r="AF59" s="260" t="str">
        <f>IF(Z59&gt;AD59,"1","0")</f>
        <v>0</v>
      </c>
      <c r="AG59" s="276" t="str">
        <f>IF(AD59&gt;Z59,"1","0")</f>
        <v>1</v>
      </c>
      <c r="AH59" s="257">
        <v>3</v>
      </c>
      <c r="AI59" s="273" t="s">
        <v>204</v>
      </c>
      <c r="AJ59" s="272" t="s">
        <v>205</v>
      </c>
      <c r="AK59" s="256">
        <v>166</v>
      </c>
      <c r="AL59" s="276">
        <v>4</v>
      </c>
      <c r="AM59" s="273" t="s">
        <v>220</v>
      </c>
      <c r="AN59" s="272" t="s">
        <v>91</v>
      </c>
      <c r="AO59" s="256">
        <v>181</v>
      </c>
      <c r="AQ59" s="260" t="str">
        <f>IF(AK59&gt;AO59,"1","0")</f>
        <v>0</v>
      </c>
      <c r="AR59" s="261" t="str">
        <f>IF(AO59&gt;AK59,"1","0")</f>
        <v>1</v>
      </c>
      <c r="AS59" s="257">
        <v>3</v>
      </c>
      <c r="AT59" s="273" t="s">
        <v>215</v>
      </c>
      <c r="AU59" s="272" t="s">
        <v>216</v>
      </c>
      <c r="AV59" s="256">
        <v>175</v>
      </c>
      <c r="AW59" s="276">
        <v>4</v>
      </c>
      <c r="AX59" s="273" t="s">
        <v>220</v>
      </c>
      <c r="AY59" s="272" t="s">
        <v>91</v>
      </c>
      <c r="AZ59" s="256">
        <v>169</v>
      </c>
      <c r="BB59" s="260" t="str">
        <f>IF(AV59&gt;AZ59,"1","0")</f>
        <v>1</v>
      </c>
      <c r="BC59" s="261" t="str">
        <f>IF(AZ59&gt;AV59,"1","0")</f>
        <v>0</v>
      </c>
      <c r="BD59" s="52"/>
      <c r="BE59" s="52"/>
      <c r="BF59" s="39"/>
      <c r="BG59" s="39"/>
      <c r="BH59" s="52"/>
      <c r="BI59" s="39"/>
      <c r="BJ59" s="39"/>
      <c r="BL59" s="52"/>
      <c r="BM59" s="52"/>
    </row>
    <row r="60" spans="1:65" ht="33.75" customHeight="1" thickBot="1">
      <c r="A60" s="257">
        <v>5</v>
      </c>
      <c r="B60" s="273" t="s">
        <v>117</v>
      </c>
      <c r="C60" s="272" t="s">
        <v>118</v>
      </c>
      <c r="D60" s="58">
        <v>157</v>
      </c>
      <c r="E60" s="276">
        <v>6</v>
      </c>
      <c r="F60" s="273" t="s">
        <v>81</v>
      </c>
      <c r="G60" s="272" t="s">
        <v>238</v>
      </c>
      <c r="H60" s="256">
        <v>166</v>
      </c>
      <c r="J60" s="262" t="str">
        <f>IF(D60&gt;H60,"1","0")</f>
        <v>0</v>
      </c>
      <c r="K60" s="263" t="str">
        <f>IF(H60&gt;D60,"1","0")</f>
        <v>1</v>
      </c>
      <c r="L60" s="257">
        <v>5</v>
      </c>
      <c r="M60" s="273" t="s">
        <v>110</v>
      </c>
      <c r="N60" s="272" t="s">
        <v>111</v>
      </c>
      <c r="O60" s="256">
        <v>176</v>
      </c>
      <c r="P60" s="276">
        <v>6</v>
      </c>
      <c r="Q60" s="287" t="s">
        <v>262</v>
      </c>
      <c r="R60" s="288" t="s">
        <v>263</v>
      </c>
      <c r="S60" s="256">
        <v>145</v>
      </c>
      <c r="U60" s="262" t="str">
        <f>IF(O60&gt;S60,"1","0")</f>
        <v>1</v>
      </c>
      <c r="V60" s="263" t="str">
        <f>IF(S60&gt;O60,"1","0")</f>
        <v>0</v>
      </c>
      <c r="W60" s="257">
        <v>5</v>
      </c>
      <c r="X60" s="287" t="s">
        <v>260</v>
      </c>
      <c r="Y60" s="288" t="s">
        <v>261</v>
      </c>
      <c r="Z60" s="256">
        <v>168</v>
      </c>
      <c r="AA60" s="276">
        <v>6</v>
      </c>
      <c r="AB60" s="273" t="s">
        <v>228</v>
      </c>
      <c r="AC60" s="272" t="s">
        <v>227</v>
      </c>
      <c r="AD60" s="256">
        <v>174</v>
      </c>
      <c r="AF60" s="262" t="str">
        <f>IF(Z60&gt;AD60,"1","0")</f>
        <v>0</v>
      </c>
      <c r="AG60" s="301" t="str">
        <f>IF(AD60&gt;Z60,"1","0")</f>
        <v>1</v>
      </c>
      <c r="AH60" s="257">
        <v>5</v>
      </c>
      <c r="AI60" s="273" t="s">
        <v>202</v>
      </c>
      <c r="AJ60" s="272" t="s">
        <v>203</v>
      </c>
      <c r="AK60" s="256">
        <v>158</v>
      </c>
      <c r="AL60" s="276">
        <v>6</v>
      </c>
      <c r="AM60" s="273" t="s">
        <v>221</v>
      </c>
      <c r="AN60" s="272" t="s">
        <v>222</v>
      </c>
      <c r="AO60" s="256">
        <v>165</v>
      </c>
      <c r="AQ60" s="262" t="str">
        <f>IF(AK60&gt;AO60,"1","0")</f>
        <v>0</v>
      </c>
      <c r="AR60" s="263" t="str">
        <f>IF(AO60&gt;AK60,"1","0")</f>
        <v>1</v>
      </c>
      <c r="AS60" s="257">
        <v>5</v>
      </c>
      <c r="AT60" s="273" t="s">
        <v>217</v>
      </c>
      <c r="AU60" s="272" t="s">
        <v>218</v>
      </c>
      <c r="AV60" s="256">
        <v>154</v>
      </c>
      <c r="AW60" s="276">
        <v>6</v>
      </c>
      <c r="AX60" s="273" t="s">
        <v>221</v>
      </c>
      <c r="AY60" s="272" t="s">
        <v>222</v>
      </c>
      <c r="AZ60" s="256">
        <v>158</v>
      </c>
      <c r="BB60" s="262" t="str">
        <f>IF(AV60&gt;AZ60,"1","0")</f>
        <v>0</v>
      </c>
      <c r="BC60" s="263" t="str">
        <f>IF(AZ60&gt;AV60,"1","0")</f>
        <v>1</v>
      </c>
      <c r="BD60" s="52"/>
      <c r="BE60" s="52"/>
      <c r="BF60" s="39"/>
      <c r="BG60" s="39"/>
      <c r="BH60" s="52"/>
      <c r="BI60" s="39"/>
      <c r="BJ60" s="39"/>
      <c r="BL60" s="52"/>
      <c r="BM60" s="52"/>
    </row>
    <row r="61" spans="2:62" ht="33.75" customHeight="1" thickBot="1">
      <c r="B61" s="319" t="s">
        <v>268</v>
      </c>
      <c r="C61" s="320"/>
      <c r="D61" s="256">
        <v>10</v>
      </c>
      <c r="F61" s="321" t="s">
        <v>269</v>
      </c>
      <c r="G61" s="322"/>
      <c r="H61" s="256">
        <v>8</v>
      </c>
      <c r="I61" s="1"/>
      <c r="J61" s="1"/>
      <c r="K61" s="1"/>
      <c r="M61" s="274"/>
      <c r="N61" s="275"/>
      <c r="O61" s="39"/>
      <c r="S61" s="39"/>
      <c r="T61" s="1"/>
      <c r="U61" s="1"/>
      <c r="V61" s="1"/>
      <c r="Z61" s="39"/>
      <c r="AD61" s="39"/>
      <c r="AE61" s="1"/>
      <c r="AF61" s="1"/>
      <c r="AG61" s="1"/>
      <c r="AK61" s="39"/>
      <c r="AM61" s="317"/>
      <c r="AN61" s="317"/>
      <c r="AO61" s="39"/>
      <c r="AP61" s="1"/>
      <c r="AQ61" s="1"/>
      <c r="AR61" s="1"/>
      <c r="AT61" s="317"/>
      <c r="AU61" s="317"/>
      <c r="AV61" s="39"/>
      <c r="AX61" s="317"/>
      <c r="AY61" s="317"/>
      <c r="AZ61" s="39"/>
      <c r="BA61" s="1"/>
      <c r="BB61" s="1"/>
      <c r="BC61" s="1"/>
      <c r="BF61" s="39"/>
      <c r="BG61" s="39"/>
      <c r="BJ61" s="39"/>
    </row>
    <row r="62" spans="1:55" ht="33.75" customHeight="1">
      <c r="A62" s="1"/>
      <c r="B62" s="245"/>
      <c r="D62" s="1"/>
      <c r="E62" s="1"/>
      <c r="H62" s="1"/>
      <c r="I62" s="1"/>
      <c r="J62" s="1"/>
      <c r="K62" s="1"/>
      <c r="L62" s="1"/>
      <c r="M62" s="274"/>
      <c r="N62" s="270"/>
      <c r="O62" s="1"/>
      <c r="P62" s="1"/>
      <c r="S62" s="1"/>
      <c r="T62" s="1"/>
      <c r="U62" s="1"/>
      <c r="V62" s="1"/>
      <c r="W62" s="1"/>
      <c r="Z62" s="1"/>
      <c r="AA62" s="1"/>
      <c r="AD62" s="1"/>
      <c r="AE62" s="1"/>
      <c r="AF62" s="1"/>
      <c r="AG62" s="1"/>
      <c r="AH62" s="1"/>
      <c r="AI62" s="245"/>
      <c r="AK62" s="1"/>
      <c r="AL62" s="1"/>
      <c r="AO62" s="1"/>
      <c r="AP62" s="1"/>
      <c r="AQ62" s="1"/>
      <c r="AR62" s="1"/>
      <c r="AS62" s="1"/>
      <c r="AV62" s="1"/>
      <c r="AW62" s="1"/>
      <c r="AZ62" s="1"/>
      <c r="BA62" s="1"/>
      <c r="BB62" s="1"/>
      <c r="BC62" s="1"/>
    </row>
    <row r="63" spans="1:60" ht="33.75" customHeight="1" thickBot="1">
      <c r="A63" s="52"/>
      <c r="B63" s="274"/>
      <c r="C63" s="271"/>
      <c r="E63" s="52"/>
      <c r="L63" s="52"/>
      <c r="M63" s="274"/>
      <c r="N63" s="275"/>
      <c r="P63" s="52"/>
      <c r="Q63" s="52"/>
      <c r="R63" s="1"/>
      <c r="W63" s="52"/>
      <c r="X63" s="52"/>
      <c r="Y63" s="1"/>
      <c r="AA63" s="52"/>
      <c r="AB63" s="51"/>
      <c r="AC63" s="1"/>
      <c r="AH63" s="52"/>
      <c r="AI63" s="51"/>
      <c r="AJ63" s="285"/>
      <c r="AL63" s="52"/>
      <c r="AM63" s="274"/>
      <c r="AN63" s="285"/>
      <c r="AS63" s="52"/>
      <c r="AW63" s="52"/>
      <c r="BE63" s="52"/>
      <c r="BH63" s="52"/>
    </row>
    <row r="64" spans="1:62" ht="33.75" customHeight="1" thickBot="1">
      <c r="A64" s="257" t="s">
        <v>70</v>
      </c>
      <c r="B64" s="273" t="s">
        <v>215</v>
      </c>
      <c r="C64" s="272" t="s">
        <v>216</v>
      </c>
      <c r="D64" s="58"/>
      <c r="E64" s="276" t="s">
        <v>71</v>
      </c>
      <c r="F64" s="273" t="s">
        <v>234</v>
      </c>
      <c r="G64" s="272" t="s">
        <v>239</v>
      </c>
      <c r="H64" s="256">
        <v>140</v>
      </c>
      <c r="L64" s="257" t="s">
        <v>70</v>
      </c>
      <c r="M64" s="273" t="s">
        <v>225</v>
      </c>
      <c r="N64" s="272" t="s">
        <v>226</v>
      </c>
      <c r="O64" s="256">
        <v>138</v>
      </c>
      <c r="P64" s="276" t="s">
        <v>71</v>
      </c>
      <c r="Q64" s="287" t="s">
        <v>260</v>
      </c>
      <c r="R64" s="288" t="s">
        <v>261</v>
      </c>
      <c r="S64" s="256">
        <v>155</v>
      </c>
      <c r="W64" s="257" t="s">
        <v>70</v>
      </c>
      <c r="X64" s="287" t="s">
        <v>219</v>
      </c>
      <c r="Y64" s="288" t="s">
        <v>128</v>
      </c>
      <c r="Z64" s="256">
        <v>152</v>
      </c>
      <c r="AA64" s="276" t="s">
        <v>71</v>
      </c>
      <c r="AB64" s="273" t="s">
        <v>126</v>
      </c>
      <c r="AC64" s="272" t="s">
        <v>127</v>
      </c>
      <c r="AD64" s="256">
        <v>171</v>
      </c>
      <c r="AH64" s="257" t="s">
        <v>70</v>
      </c>
      <c r="AI64" s="273" t="s">
        <v>97</v>
      </c>
      <c r="AJ64" s="272" t="s">
        <v>98</v>
      </c>
      <c r="AK64" s="256">
        <v>117</v>
      </c>
      <c r="AL64" s="276" t="s">
        <v>71</v>
      </c>
      <c r="AM64" s="273" t="s">
        <v>87</v>
      </c>
      <c r="AN64" s="272" t="s">
        <v>88</v>
      </c>
      <c r="AO64" s="256"/>
      <c r="AS64" s="257" t="s">
        <v>70</v>
      </c>
      <c r="AT64" s="273" t="s">
        <v>117</v>
      </c>
      <c r="AU64" s="272" t="s">
        <v>118</v>
      </c>
      <c r="AV64" s="256">
        <v>157</v>
      </c>
      <c r="AW64" s="276" t="s">
        <v>71</v>
      </c>
      <c r="AX64" s="273" t="s">
        <v>85</v>
      </c>
      <c r="AY64" s="272" t="s">
        <v>86</v>
      </c>
      <c r="AZ64" s="256">
        <v>188</v>
      </c>
      <c r="BE64" s="52"/>
      <c r="BF64" s="39"/>
      <c r="BG64" s="39"/>
      <c r="BH64" s="52"/>
      <c r="BI64" s="39"/>
      <c r="BJ64" s="39"/>
    </row>
    <row r="65" spans="1:62" ht="33.75" customHeight="1" thickBot="1">
      <c r="A65" s="257" t="s">
        <v>72</v>
      </c>
      <c r="B65" s="273" t="s">
        <v>217</v>
      </c>
      <c r="C65" s="272" t="s">
        <v>218</v>
      </c>
      <c r="D65" s="58"/>
      <c r="E65" s="59" t="s">
        <v>73</v>
      </c>
      <c r="F65" s="273" t="s">
        <v>236</v>
      </c>
      <c r="G65" s="272" t="s">
        <v>237</v>
      </c>
      <c r="H65" s="58"/>
      <c r="L65" s="257" t="s">
        <v>72</v>
      </c>
      <c r="M65" s="273" t="s">
        <v>223</v>
      </c>
      <c r="N65" s="272" t="s">
        <v>224</v>
      </c>
      <c r="O65" s="256">
        <v>167</v>
      </c>
      <c r="P65" s="276" t="s">
        <v>73</v>
      </c>
      <c r="Q65" s="287" t="s">
        <v>219</v>
      </c>
      <c r="R65" s="288" t="s">
        <v>128</v>
      </c>
      <c r="S65" s="256">
        <v>146</v>
      </c>
      <c r="W65" s="257" t="s">
        <v>72</v>
      </c>
      <c r="X65" s="287" t="s">
        <v>262</v>
      </c>
      <c r="Y65" s="288" t="s">
        <v>263</v>
      </c>
      <c r="Z65" s="256">
        <v>157</v>
      </c>
      <c r="AA65" s="276" t="s">
        <v>73</v>
      </c>
      <c r="AB65" s="273" t="s">
        <v>124</v>
      </c>
      <c r="AC65" s="272" t="s">
        <v>125</v>
      </c>
      <c r="AD65" s="256"/>
      <c r="AH65" s="257" t="s">
        <v>72</v>
      </c>
      <c r="AI65" s="273" t="s">
        <v>85</v>
      </c>
      <c r="AJ65" s="272" t="s">
        <v>108</v>
      </c>
      <c r="AK65" s="256">
        <v>140</v>
      </c>
      <c r="AL65" s="276" t="s">
        <v>73</v>
      </c>
      <c r="AM65" s="273" t="s">
        <v>85</v>
      </c>
      <c r="AN65" s="272" t="s">
        <v>86</v>
      </c>
      <c r="AO65" s="256"/>
      <c r="AS65" s="257" t="s">
        <v>72</v>
      </c>
      <c r="AT65" s="273" t="s">
        <v>115</v>
      </c>
      <c r="AU65" s="272" t="s">
        <v>86</v>
      </c>
      <c r="AV65" s="256"/>
      <c r="AW65" s="276" t="s">
        <v>73</v>
      </c>
      <c r="AX65" s="273" t="s">
        <v>87</v>
      </c>
      <c r="AY65" s="272" t="s">
        <v>88</v>
      </c>
      <c r="AZ65" s="256"/>
      <c r="BE65" s="52"/>
      <c r="BF65" s="39"/>
      <c r="BG65" s="39"/>
      <c r="BH65" s="52"/>
      <c r="BI65" s="39"/>
      <c r="BJ65" s="39"/>
    </row>
    <row r="66" spans="1:52" ht="33.75" customHeight="1" thickBot="1">
      <c r="A66" s="1"/>
      <c r="B66" s="1"/>
      <c r="C66" s="1"/>
      <c r="D66" s="1"/>
      <c r="E66" s="1"/>
      <c r="F66" s="1"/>
      <c r="G66" s="1"/>
      <c r="H66" s="1"/>
      <c r="L66" s="1"/>
      <c r="P66" s="1"/>
      <c r="Q66" s="1"/>
      <c r="R66" s="1"/>
      <c r="S66" s="1"/>
      <c r="W66" s="1"/>
      <c r="X66" s="1"/>
      <c r="Y66" s="1"/>
      <c r="Z66" s="1"/>
      <c r="AA66" s="1"/>
      <c r="AB66" s="1"/>
      <c r="AC66" s="1"/>
      <c r="AD66" s="1"/>
      <c r="AH66" s="1"/>
      <c r="AK66" s="1"/>
      <c r="AL66" s="1"/>
      <c r="AM66" s="1"/>
      <c r="AN66" s="1"/>
      <c r="AO66" s="1"/>
      <c r="AS66" s="1"/>
      <c r="AT66" s="1"/>
      <c r="AU66" s="1"/>
      <c r="AV66" s="1"/>
      <c r="AW66" s="1"/>
      <c r="AX66" s="1"/>
      <c r="AY66" s="1"/>
      <c r="AZ66" s="1"/>
    </row>
    <row r="67" spans="1:65" ht="33.75" customHeight="1" thickBot="1">
      <c r="A67" s="37"/>
      <c r="B67" s="37"/>
      <c r="C67" s="34"/>
      <c r="D67" s="34"/>
      <c r="E67" s="1"/>
      <c r="F67" s="1"/>
      <c r="G67" s="60"/>
      <c r="H67" s="1"/>
      <c r="I67" s="1"/>
      <c r="J67" s="264">
        <f>SUM(J58+J59+J60)</f>
        <v>2</v>
      </c>
      <c r="K67" s="265">
        <f>SUM(K58+K59+K60)</f>
        <v>1</v>
      </c>
      <c r="L67" s="37"/>
      <c r="M67" s="37"/>
      <c r="N67" s="34"/>
      <c r="O67" s="34"/>
      <c r="P67" s="1"/>
      <c r="Q67" s="1"/>
      <c r="R67" s="60"/>
      <c r="S67" s="1"/>
      <c r="T67" s="1"/>
      <c r="U67" s="264">
        <f>SUM(U58+U59+U60)</f>
        <v>3</v>
      </c>
      <c r="V67" s="265">
        <f>SUM(V58+V59+V60)</f>
        <v>0</v>
      </c>
      <c r="W67" s="37"/>
      <c r="X67" s="37"/>
      <c r="Y67" s="34"/>
      <c r="Z67" s="34"/>
      <c r="AA67" s="1"/>
      <c r="AB67" s="1"/>
      <c r="AC67" s="60"/>
      <c r="AD67" s="1"/>
      <c r="AE67" s="1"/>
      <c r="AF67" s="306">
        <f>SUM(AF58+AF59+AF60)</f>
        <v>0</v>
      </c>
      <c r="AG67" s="257">
        <f>SUM(AG58+AG59+AG60)</f>
        <v>3</v>
      </c>
      <c r="AH67" s="37"/>
      <c r="AI67" s="37"/>
      <c r="AJ67" s="34"/>
      <c r="AK67" s="34"/>
      <c r="AL67" s="1"/>
      <c r="AM67" s="1"/>
      <c r="AN67" s="60"/>
      <c r="AO67" s="1"/>
      <c r="AP67" s="1"/>
      <c r="AQ67" s="264">
        <f>SUM(AQ58+AQ59+AQ60)</f>
        <v>0</v>
      </c>
      <c r="AR67" s="265">
        <f>SUM(AR58+AR59+AR60)</f>
        <v>3</v>
      </c>
      <c r="AS67" s="37"/>
      <c r="AT67" s="37"/>
      <c r="AU67" s="34"/>
      <c r="AV67" s="34"/>
      <c r="AW67" s="1"/>
      <c r="AX67" s="1"/>
      <c r="AY67" s="60"/>
      <c r="AZ67" s="1"/>
      <c r="BA67" s="1"/>
      <c r="BB67" s="264">
        <f>SUM(BB58+BB59+BB60)</f>
        <v>1</v>
      </c>
      <c r="BC67" s="265">
        <f>SUM(BC58+BC59+BC60)</f>
        <v>2</v>
      </c>
      <c r="BD67" s="52"/>
      <c r="BE67" s="52"/>
      <c r="BF67" s="39"/>
      <c r="BG67" s="39"/>
      <c r="BI67" s="61"/>
      <c r="BL67" s="52"/>
      <c r="BM67" s="52"/>
    </row>
    <row r="68" spans="1:61" ht="33.75" customHeight="1">
      <c r="A68" s="62" t="s">
        <v>74</v>
      </c>
      <c r="B68" s="62"/>
      <c r="C68" s="39"/>
      <c r="D68" s="34"/>
      <c r="E68" s="62" t="s">
        <v>74</v>
      </c>
      <c r="F68" s="62"/>
      <c r="G68" s="39"/>
      <c r="H68" s="1"/>
      <c r="I68" s="1"/>
      <c r="J68" s="1"/>
      <c r="K68" s="1"/>
      <c r="L68" s="62" t="s">
        <v>74</v>
      </c>
      <c r="M68" s="62"/>
      <c r="N68" s="39"/>
      <c r="O68" s="34"/>
      <c r="P68" s="62" t="s">
        <v>74</v>
      </c>
      <c r="Q68" s="62"/>
      <c r="R68" s="39"/>
      <c r="S68" s="1"/>
      <c r="T68" s="1"/>
      <c r="U68" s="1"/>
      <c r="V68" s="1"/>
      <c r="W68" s="62" t="s">
        <v>74</v>
      </c>
      <c r="X68" s="62"/>
      <c r="Y68" s="39"/>
      <c r="Z68" s="34"/>
      <c r="AA68" s="62" t="s">
        <v>74</v>
      </c>
      <c r="AB68" s="62"/>
      <c r="AC68" s="39"/>
      <c r="AD68" s="1"/>
      <c r="AE68" s="1"/>
      <c r="AF68" s="1"/>
      <c r="AG68" s="1"/>
      <c r="AH68" s="62" t="s">
        <v>74</v>
      </c>
      <c r="AI68" s="62"/>
      <c r="AJ68" s="39"/>
      <c r="AK68" s="34"/>
      <c r="AL68" s="62" t="s">
        <v>74</v>
      </c>
      <c r="AM68" s="62"/>
      <c r="AN68" s="39"/>
      <c r="AO68" s="1"/>
      <c r="AP68" s="1"/>
      <c r="AQ68" s="1"/>
      <c r="AR68" s="1"/>
      <c r="AS68" s="62" t="s">
        <v>74</v>
      </c>
      <c r="AT68" s="62"/>
      <c r="AU68" s="39"/>
      <c r="AV68" s="34"/>
      <c r="AW68" s="62" t="s">
        <v>74</v>
      </c>
      <c r="AX68" s="62"/>
      <c r="AY68" s="39"/>
      <c r="AZ68" s="1"/>
      <c r="BA68" s="1"/>
      <c r="BB68" s="1"/>
      <c r="BC68" s="1"/>
      <c r="BE68" s="63"/>
      <c r="BF68" s="39"/>
      <c r="BG68" s="39"/>
      <c r="BH68" s="63"/>
      <c r="BI68" s="39"/>
    </row>
    <row r="69" spans="1:55" ht="33.75" customHeight="1">
      <c r="A69" s="34"/>
      <c r="B69" s="34"/>
      <c r="C69" s="34"/>
      <c r="D69" s="1"/>
      <c r="E69" s="50" t="s">
        <v>67</v>
      </c>
      <c r="F69" s="50"/>
      <c r="G69" s="1"/>
      <c r="H69" s="1"/>
      <c r="I69" s="1"/>
      <c r="J69" s="1"/>
      <c r="K69" s="1"/>
      <c r="L69" s="34"/>
      <c r="M69" s="34"/>
      <c r="N69" s="34"/>
      <c r="O69" s="1"/>
      <c r="P69" s="50" t="s">
        <v>67</v>
      </c>
      <c r="Q69" s="50"/>
      <c r="R69" s="1"/>
      <c r="S69" s="1"/>
      <c r="T69" s="1"/>
      <c r="U69" s="1"/>
      <c r="V69" s="1"/>
      <c r="W69" s="34"/>
      <c r="X69" s="34"/>
      <c r="Y69" s="34"/>
      <c r="Z69" s="1"/>
      <c r="AA69" s="50" t="s">
        <v>67</v>
      </c>
      <c r="AB69" s="50"/>
      <c r="AC69" s="1"/>
      <c r="AD69" s="1"/>
      <c r="AE69" s="1"/>
      <c r="AF69" s="1"/>
      <c r="AG69" s="1"/>
      <c r="AH69" s="34"/>
      <c r="AI69" s="34"/>
      <c r="AJ69" s="34"/>
      <c r="AK69" s="1"/>
      <c r="AL69" s="50" t="s">
        <v>67</v>
      </c>
      <c r="AM69" s="50"/>
      <c r="AN69" s="1"/>
      <c r="AO69" s="1"/>
      <c r="AP69" s="1"/>
      <c r="AQ69" s="1"/>
      <c r="AR69" s="1"/>
      <c r="AS69" s="34"/>
      <c r="AT69" s="34"/>
      <c r="AU69" s="34"/>
      <c r="AV69" s="1"/>
      <c r="AW69" s="50"/>
      <c r="AX69" s="50"/>
      <c r="AY69" s="1"/>
      <c r="AZ69" s="1"/>
      <c r="BA69" s="1"/>
      <c r="BB69" s="1"/>
      <c r="BC69" s="1"/>
    </row>
    <row r="70" spans="1:54" ht="33.75" customHeight="1">
      <c r="A70" s="34"/>
      <c r="B70" s="34"/>
      <c r="C70" s="34"/>
      <c r="D70" s="1"/>
      <c r="E70" s="1"/>
      <c r="F70" s="1"/>
      <c r="G70" s="53" t="s">
        <v>68</v>
      </c>
      <c r="H70" s="268" t="s">
        <v>270</v>
      </c>
      <c r="I70" s="252"/>
      <c r="J70" s="192"/>
      <c r="L70" s="34"/>
      <c r="M70" s="34"/>
      <c r="N70" s="34"/>
      <c r="O70" s="1"/>
      <c r="P70" s="1"/>
      <c r="Q70" s="1"/>
      <c r="R70" s="53" t="s">
        <v>68</v>
      </c>
      <c r="S70" s="268" t="s">
        <v>271</v>
      </c>
      <c r="T70" s="252"/>
      <c r="U70" s="192"/>
      <c r="W70" s="34"/>
      <c r="X70" s="34"/>
      <c r="Y70" s="34"/>
      <c r="Z70" s="1"/>
      <c r="AA70" s="1"/>
      <c r="AB70" s="1"/>
      <c r="AC70" s="53" t="s">
        <v>68</v>
      </c>
      <c r="AD70" s="268" t="s">
        <v>274</v>
      </c>
      <c r="AE70" s="252"/>
      <c r="AF70" s="192"/>
      <c r="AH70" s="34"/>
      <c r="AI70" s="34"/>
      <c r="AJ70" s="34"/>
      <c r="AK70" s="1"/>
      <c r="AL70" s="1"/>
      <c r="AM70" s="1"/>
      <c r="AN70" s="53" t="s">
        <v>68</v>
      </c>
      <c r="AO70" s="268" t="s">
        <v>275</v>
      </c>
      <c r="AP70" s="252"/>
      <c r="AQ70" s="192"/>
      <c r="AS70" s="34"/>
      <c r="AT70" s="34"/>
      <c r="AU70" s="34"/>
      <c r="AV70" s="1"/>
      <c r="AW70" s="1"/>
      <c r="AX70" s="1"/>
      <c r="AY70" s="53"/>
      <c r="AZ70" s="268" t="s">
        <v>278</v>
      </c>
      <c r="BA70" s="252"/>
      <c r="BB70" s="192"/>
    </row>
    <row r="71" spans="1:55" ht="33.75" customHeight="1">
      <c r="A71" s="1"/>
      <c r="B71" s="1"/>
      <c r="C71" s="34"/>
      <c r="D71" s="20"/>
      <c r="E71" s="34"/>
      <c r="F71" s="34"/>
      <c r="G71" s="34"/>
      <c r="H71" s="34"/>
      <c r="I71" s="1"/>
      <c r="J71" s="1"/>
      <c r="K71" s="1"/>
      <c r="L71" s="1"/>
      <c r="M71" s="1"/>
      <c r="N71" s="34"/>
      <c r="O71" s="20"/>
      <c r="P71" s="34"/>
      <c r="Q71" s="34"/>
      <c r="R71" s="34"/>
      <c r="S71" s="34"/>
      <c r="T71" s="1"/>
      <c r="U71" s="1"/>
      <c r="V71" s="1"/>
      <c r="W71" s="1"/>
      <c r="X71" s="1"/>
      <c r="Y71" s="34"/>
      <c r="Z71" s="20"/>
      <c r="AA71" s="34"/>
      <c r="AB71" s="34"/>
      <c r="AC71" s="34"/>
      <c r="AD71" s="34"/>
      <c r="AE71" s="1"/>
      <c r="AF71" s="1"/>
      <c r="AG71" s="1"/>
      <c r="AH71" s="1"/>
      <c r="AI71" s="1"/>
      <c r="AJ71" s="34"/>
      <c r="AK71" s="20"/>
      <c r="AL71" s="34"/>
      <c r="AM71" s="34"/>
      <c r="AN71" s="34"/>
      <c r="AO71" s="34"/>
      <c r="AP71" s="1"/>
      <c r="AQ71" s="1"/>
      <c r="AR71" s="1"/>
      <c r="AS71" s="1"/>
      <c r="AT71" s="1"/>
      <c r="AU71" s="34"/>
      <c r="AV71" s="20"/>
      <c r="AW71" s="34"/>
      <c r="AX71" s="34"/>
      <c r="AY71" s="34"/>
      <c r="AZ71" s="34"/>
      <c r="BA71" s="1"/>
      <c r="BB71" s="1"/>
      <c r="BC71" s="1"/>
    </row>
    <row r="72" spans="1:53" ht="33.75" customHeight="1" thickBot="1">
      <c r="A72" s="35"/>
      <c r="B72" s="323" t="s">
        <v>240</v>
      </c>
      <c r="C72" s="323"/>
      <c r="D72" s="39"/>
      <c r="E72" s="34"/>
      <c r="F72" s="323" t="s">
        <v>52</v>
      </c>
      <c r="G72" s="323"/>
      <c r="H72" s="39"/>
      <c r="I72" s="39"/>
      <c r="L72" s="35"/>
      <c r="M72" s="323" t="s">
        <v>55</v>
      </c>
      <c r="N72" s="323"/>
      <c r="O72" s="39"/>
      <c r="P72" s="34"/>
      <c r="Q72" s="323" t="s">
        <v>199</v>
      </c>
      <c r="R72" s="323"/>
      <c r="S72" s="39"/>
      <c r="T72" s="39"/>
      <c r="W72" s="35"/>
      <c r="X72" s="323" t="s">
        <v>60</v>
      </c>
      <c r="Y72" s="323"/>
      <c r="Z72" s="39"/>
      <c r="AA72" s="34"/>
      <c r="AB72" s="323" t="s">
        <v>55</v>
      </c>
      <c r="AC72" s="323"/>
      <c r="AD72" s="39"/>
      <c r="AE72" s="39"/>
      <c r="AH72" s="35"/>
      <c r="AI72" s="323" t="s">
        <v>56</v>
      </c>
      <c r="AJ72" s="323"/>
      <c r="AK72" s="39"/>
      <c r="AL72" s="34"/>
      <c r="AM72" s="323" t="s">
        <v>265</v>
      </c>
      <c r="AN72" s="323"/>
      <c r="AO72" s="39"/>
      <c r="AP72" s="39"/>
      <c r="AS72" s="35"/>
      <c r="AT72" s="323" t="s">
        <v>199</v>
      </c>
      <c r="AU72" s="323"/>
      <c r="AV72" s="39"/>
      <c r="AW72" s="34"/>
      <c r="AX72" s="323" t="s">
        <v>61</v>
      </c>
      <c r="AY72" s="323"/>
      <c r="AZ72" s="39"/>
      <c r="BA72" s="39"/>
    </row>
    <row r="73" spans="1:55" ht="33.75" customHeight="1">
      <c r="A73" s="20"/>
      <c r="B73" s="20"/>
      <c r="C73" s="34"/>
      <c r="D73" s="1"/>
      <c r="E73" s="20"/>
      <c r="F73" s="20"/>
      <c r="G73" s="34"/>
      <c r="H73" s="1"/>
      <c r="I73" s="34"/>
      <c r="J73" s="1" t="s">
        <v>69</v>
      </c>
      <c r="K73" s="1"/>
      <c r="L73" s="20"/>
      <c r="M73" s="20"/>
      <c r="N73" s="34"/>
      <c r="O73" s="1"/>
      <c r="P73" s="20"/>
      <c r="Q73" s="20"/>
      <c r="R73" s="34"/>
      <c r="S73" s="1"/>
      <c r="T73" s="34"/>
      <c r="U73" s="1" t="s">
        <v>69</v>
      </c>
      <c r="V73" s="1"/>
      <c r="W73" s="20"/>
      <c r="X73" s="20"/>
      <c r="Y73" s="34"/>
      <c r="Z73" s="1"/>
      <c r="AA73" s="20"/>
      <c r="AB73" s="20"/>
      <c r="AC73" s="34"/>
      <c r="AD73" s="1"/>
      <c r="AE73" s="34"/>
      <c r="AF73" s="1" t="s">
        <v>69</v>
      </c>
      <c r="AG73" s="1"/>
      <c r="AH73" s="20"/>
      <c r="AI73" s="20"/>
      <c r="AJ73" s="34"/>
      <c r="AK73" s="1"/>
      <c r="AL73" s="20"/>
      <c r="AM73" s="20"/>
      <c r="AN73" s="34"/>
      <c r="AO73" s="1"/>
      <c r="AP73" s="34"/>
      <c r="AQ73" s="1" t="s">
        <v>69</v>
      </c>
      <c r="AR73" s="1"/>
      <c r="AS73" s="20"/>
      <c r="AT73" s="20"/>
      <c r="AU73" s="34"/>
      <c r="AV73" s="1"/>
      <c r="AW73" s="20"/>
      <c r="AX73" s="20"/>
      <c r="AY73" s="34"/>
      <c r="AZ73" s="1"/>
      <c r="BA73" s="34"/>
      <c r="BB73" s="1"/>
      <c r="BC73" s="1"/>
    </row>
    <row r="74" spans="1:55" ht="33.75" customHeight="1" thickBot="1">
      <c r="A74" s="37"/>
      <c r="B74" s="37"/>
      <c r="C74" s="34"/>
      <c r="D74" s="34"/>
      <c r="E74" s="37"/>
      <c r="F74" s="37"/>
      <c r="G74" s="34"/>
      <c r="H74" s="34"/>
      <c r="I74" s="1"/>
      <c r="J74" s="1"/>
      <c r="K74" s="1"/>
      <c r="L74" s="37"/>
      <c r="M74" s="37"/>
      <c r="N74" s="34"/>
      <c r="O74" s="34"/>
      <c r="P74" s="37"/>
      <c r="S74" s="34"/>
      <c r="T74" s="1"/>
      <c r="U74" s="1"/>
      <c r="V74" s="1"/>
      <c r="W74" s="37"/>
      <c r="Z74" s="34"/>
      <c r="AA74" s="37"/>
      <c r="AB74" s="37"/>
      <c r="AC74" s="34"/>
      <c r="AD74" s="34"/>
      <c r="AE74" s="1"/>
      <c r="AF74" s="1"/>
      <c r="AG74" s="1"/>
      <c r="AH74" s="37"/>
      <c r="AI74" s="37"/>
      <c r="AJ74" s="34"/>
      <c r="AK74" s="34"/>
      <c r="AL74" s="37"/>
      <c r="AM74" s="37"/>
      <c r="AN74" s="34"/>
      <c r="AO74" s="34"/>
      <c r="AP74" s="1"/>
      <c r="AQ74" s="1"/>
      <c r="AR74" s="1"/>
      <c r="AS74" s="37"/>
      <c r="AV74" s="34"/>
      <c r="AW74" s="37"/>
      <c r="AX74" s="37"/>
      <c r="AY74" s="34"/>
      <c r="AZ74" s="34"/>
      <c r="BA74" s="1"/>
      <c r="BB74" s="1"/>
      <c r="BC74" s="1"/>
    </row>
    <row r="75" spans="1:56" ht="33.75" customHeight="1" thickBot="1">
      <c r="A75" s="257">
        <v>1</v>
      </c>
      <c r="B75" s="273" t="s">
        <v>103</v>
      </c>
      <c r="C75" s="272" t="s">
        <v>104</v>
      </c>
      <c r="D75" s="256">
        <v>166</v>
      </c>
      <c r="E75" s="276">
        <v>2</v>
      </c>
      <c r="F75" s="273" t="s">
        <v>107</v>
      </c>
      <c r="G75" s="272" t="s">
        <v>108</v>
      </c>
      <c r="H75" s="256">
        <v>193</v>
      </c>
      <c r="J75" s="258" t="str">
        <f>IF(D75+D78&gt;H75+H78,"1","0")</f>
        <v>0</v>
      </c>
      <c r="K75" s="259" t="str">
        <f>IF(H75+H78&gt;D75+D78,"1","0")</f>
        <v>1</v>
      </c>
      <c r="L75" s="257">
        <v>1</v>
      </c>
      <c r="M75" s="273" t="s">
        <v>81</v>
      </c>
      <c r="N75" s="272" t="s">
        <v>82</v>
      </c>
      <c r="O75" s="256">
        <v>191</v>
      </c>
      <c r="P75" s="276">
        <v>2</v>
      </c>
      <c r="Q75" s="273" t="s">
        <v>81</v>
      </c>
      <c r="R75" s="272" t="s">
        <v>238</v>
      </c>
      <c r="S75" s="256">
        <v>161</v>
      </c>
      <c r="U75" s="258" t="str">
        <f>IF(O75&gt;S75,"1","0")</f>
        <v>1</v>
      </c>
      <c r="V75" s="259" t="str">
        <f>IF(S75&gt;O75,"1","0")</f>
        <v>0</v>
      </c>
      <c r="W75" s="257">
        <v>1</v>
      </c>
      <c r="X75" s="273" t="s">
        <v>100</v>
      </c>
      <c r="Y75" s="272" t="s">
        <v>101</v>
      </c>
      <c r="Z75" s="256">
        <v>192</v>
      </c>
      <c r="AA75" s="276">
        <v>2</v>
      </c>
      <c r="AB75" s="273" t="s">
        <v>81</v>
      </c>
      <c r="AC75" s="272" t="s">
        <v>82</v>
      </c>
      <c r="AD75" s="256">
        <v>187</v>
      </c>
      <c r="AF75" s="258" t="str">
        <f>IF(Z75&gt;AD75,"1","0")</f>
        <v>1</v>
      </c>
      <c r="AG75" s="300" t="str">
        <f>IF(AD75&gt;Z75,"1","0")</f>
        <v>0</v>
      </c>
      <c r="AH75" s="257">
        <v>1</v>
      </c>
      <c r="AI75" s="273" t="s">
        <v>135</v>
      </c>
      <c r="AJ75" s="272" t="s">
        <v>136</v>
      </c>
      <c r="AK75" s="256">
        <v>174</v>
      </c>
      <c r="AL75" s="276">
        <v>2</v>
      </c>
      <c r="AM75" s="273" t="s">
        <v>259</v>
      </c>
      <c r="AN75" s="289" t="s">
        <v>127</v>
      </c>
      <c r="AO75" s="256">
        <v>176</v>
      </c>
      <c r="AQ75" s="258" t="str">
        <f>IF(AK75&gt;AO75,"1","0")</f>
        <v>0</v>
      </c>
      <c r="AR75" s="259" t="str">
        <f>IF(AO75&gt;AK75,"1","0")</f>
        <v>1</v>
      </c>
      <c r="AS75" s="257">
        <v>1</v>
      </c>
      <c r="AT75" s="273" t="s">
        <v>234</v>
      </c>
      <c r="AU75" s="272" t="s">
        <v>235</v>
      </c>
      <c r="AV75" s="256">
        <v>176</v>
      </c>
      <c r="AW75" s="276">
        <v>2</v>
      </c>
      <c r="AX75" s="273" t="s">
        <v>94</v>
      </c>
      <c r="AY75" s="272" t="s">
        <v>95</v>
      </c>
      <c r="AZ75" s="256">
        <v>180</v>
      </c>
      <c r="BB75" s="258" t="str">
        <f>IF(AV75&gt;AZ75,"1","0")</f>
        <v>0</v>
      </c>
      <c r="BC75" s="259" t="str">
        <f>IF(AZ75&gt;AV75,"1","0")</f>
        <v>1</v>
      </c>
      <c r="BD75" s="52"/>
    </row>
    <row r="76" spans="1:56" ht="33.75" customHeight="1" thickBot="1">
      <c r="A76" s="257">
        <v>3</v>
      </c>
      <c r="B76" s="273" t="s">
        <v>105</v>
      </c>
      <c r="C76" s="272" t="s">
        <v>106</v>
      </c>
      <c r="D76" s="293">
        <v>132</v>
      </c>
      <c r="E76" s="294">
        <v>4</v>
      </c>
      <c r="F76" s="273" t="s">
        <v>110</v>
      </c>
      <c r="G76" s="272" t="s">
        <v>111</v>
      </c>
      <c r="H76" s="293">
        <v>176</v>
      </c>
      <c r="J76" s="260" t="str">
        <f>IF(D76&gt;H76,"1","0")</f>
        <v>0</v>
      </c>
      <c r="K76" s="261" t="str">
        <f>IF(H76&gt;D76,"1","0")</f>
        <v>1</v>
      </c>
      <c r="L76" s="257">
        <v>3</v>
      </c>
      <c r="M76" s="273" t="s">
        <v>220</v>
      </c>
      <c r="N76" s="272" t="s">
        <v>91</v>
      </c>
      <c r="O76" s="256">
        <v>171</v>
      </c>
      <c r="P76" s="276">
        <v>4</v>
      </c>
      <c r="Q76" s="273" t="s">
        <v>232</v>
      </c>
      <c r="R76" s="272" t="s">
        <v>233</v>
      </c>
      <c r="S76" s="256">
        <v>171</v>
      </c>
      <c r="U76" s="260" t="str">
        <f>IF(O76+O78&gt;S76+S78,"1","0")</f>
        <v>0</v>
      </c>
      <c r="V76" s="261" t="str">
        <f>IF(S76+S78&gt;O76,"1","0")</f>
        <v>1</v>
      </c>
      <c r="W76" s="257">
        <v>3</v>
      </c>
      <c r="X76" s="273" t="s">
        <v>206</v>
      </c>
      <c r="Y76" s="272" t="s">
        <v>207</v>
      </c>
      <c r="Z76" s="256">
        <v>187</v>
      </c>
      <c r="AA76" s="276">
        <v>4</v>
      </c>
      <c r="AB76" s="273" t="s">
        <v>220</v>
      </c>
      <c r="AC76" s="272" t="s">
        <v>91</v>
      </c>
      <c r="AD76" s="256">
        <v>171</v>
      </c>
      <c r="AF76" s="260" t="str">
        <f>IF(Z76&gt;AD76,"1","0")</f>
        <v>1</v>
      </c>
      <c r="AG76" s="276" t="str">
        <f>IF(AD76&gt;Z76,"1","0")</f>
        <v>0</v>
      </c>
      <c r="AH76" s="257">
        <v>3</v>
      </c>
      <c r="AI76" s="273" t="s">
        <v>137</v>
      </c>
      <c r="AJ76" s="286" t="s">
        <v>138</v>
      </c>
      <c r="AK76" s="256">
        <v>162</v>
      </c>
      <c r="AL76" s="276">
        <v>4</v>
      </c>
      <c r="AM76" s="273" t="s">
        <v>132</v>
      </c>
      <c r="AN76" s="289" t="s">
        <v>104</v>
      </c>
      <c r="AO76" s="256">
        <v>167</v>
      </c>
      <c r="AQ76" s="260" t="str">
        <f>IF(AK76&gt;AO76,"1","0")</f>
        <v>0</v>
      </c>
      <c r="AR76" s="261" t="str">
        <f>IF(AO76&gt;AK76,"1","0")</f>
        <v>1</v>
      </c>
      <c r="AS76" s="257">
        <v>3</v>
      </c>
      <c r="AT76" s="273" t="s">
        <v>236</v>
      </c>
      <c r="AU76" s="272" t="s">
        <v>237</v>
      </c>
      <c r="AV76" s="256">
        <v>175</v>
      </c>
      <c r="AW76" s="276">
        <v>4</v>
      </c>
      <c r="AX76" s="273" t="s">
        <v>202</v>
      </c>
      <c r="AY76" s="272" t="s">
        <v>203</v>
      </c>
      <c r="AZ76" s="256">
        <v>175</v>
      </c>
      <c r="BB76" s="260" t="str">
        <f>IF(AV76+AV78&gt;AZ76+AZ78,"1","0")</f>
        <v>0</v>
      </c>
      <c r="BC76" s="261" t="str">
        <f>IF(AZ76+AZ78&gt;AV76+AV78,"1","0")</f>
        <v>1</v>
      </c>
      <c r="BD76" s="52"/>
    </row>
    <row r="77" spans="1:56" ht="33.75" customHeight="1" thickBot="1">
      <c r="A77" s="257">
        <v>5</v>
      </c>
      <c r="B77" s="273" t="s">
        <v>214</v>
      </c>
      <c r="C77" s="272" t="s">
        <v>104</v>
      </c>
      <c r="D77" s="295"/>
      <c r="E77" s="257">
        <v>6</v>
      </c>
      <c r="F77" s="273" t="s">
        <v>113</v>
      </c>
      <c r="G77" s="272" t="s">
        <v>114</v>
      </c>
      <c r="H77" s="295">
        <v>178</v>
      </c>
      <c r="J77" s="262" t="str">
        <f>IF(D77&gt;H77,"1","0")</f>
        <v>0</v>
      </c>
      <c r="K77" s="263" t="str">
        <f>IF(H77&gt;D77,"1","0")</f>
        <v>1</v>
      </c>
      <c r="L77" s="257">
        <v>5</v>
      </c>
      <c r="M77" s="273" t="s">
        <v>221</v>
      </c>
      <c r="N77" s="272" t="s">
        <v>222</v>
      </c>
      <c r="O77" s="256">
        <v>161</v>
      </c>
      <c r="P77" s="276">
        <v>6</v>
      </c>
      <c r="Q77" s="273" t="s">
        <v>234</v>
      </c>
      <c r="R77" s="272" t="s">
        <v>235</v>
      </c>
      <c r="S77" s="256">
        <v>160</v>
      </c>
      <c r="U77" s="262" t="str">
        <f>IF(O77&gt;S77,"1","0")</f>
        <v>1</v>
      </c>
      <c r="V77" s="263" t="str">
        <f>IF(S77&gt;O77,"1","0")</f>
        <v>0</v>
      </c>
      <c r="W77" s="257">
        <v>5</v>
      </c>
      <c r="X77" s="273" t="s">
        <v>208</v>
      </c>
      <c r="Y77" s="272" t="s">
        <v>209</v>
      </c>
      <c r="Z77" s="256">
        <v>168</v>
      </c>
      <c r="AA77" s="276">
        <v>6</v>
      </c>
      <c r="AB77" s="273" t="s">
        <v>221</v>
      </c>
      <c r="AC77" s="272" t="s">
        <v>222</v>
      </c>
      <c r="AD77" s="256">
        <v>159</v>
      </c>
      <c r="AF77" s="262" t="str">
        <f>IF(Z77&gt;AD77,"1","0")</f>
        <v>1</v>
      </c>
      <c r="AG77" s="301" t="str">
        <f>IF(AD77&gt;Z77,"1","0")</f>
        <v>0</v>
      </c>
      <c r="AH77" s="257">
        <v>5</v>
      </c>
      <c r="AI77" s="273" t="s">
        <v>139</v>
      </c>
      <c r="AJ77" s="272" t="s">
        <v>140</v>
      </c>
      <c r="AK77" s="256">
        <v>154</v>
      </c>
      <c r="AL77" s="276">
        <v>6</v>
      </c>
      <c r="AM77" s="273" t="s">
        <v>133</v>
      </c>
      <c r="AN77" s="289" t="s">
        <v>82</v>
      </c>
      <c r="AO77" s="256">
        <v>122</v>
      </c>
      <c r="AQ77" s="262" t="str">
        <f>IF(AK77&gt;AO77,"1","0")</f>
        <v>1</v>
      </c>
      <c r="AR77" s="263" t="str">
        <f>IF(AO77&gt;AK77,"1","0")</f>
        <v>0</v>
      </c>
      <c r="AS77" s="257">
        <v>5</v>
      </c>
      <c r="AT77" s="273" t="s">
        <v>232</v>
      </c>
      <c r="AU77" s="272" t="s">
        <v>233</v>
      </c>
      <c r="AV77" s="256">
        <v>183</v>
      </c>
      <c r="AW77" s="276">
        <v>6</v>
      </c>
      <c r="AX77" s="273" t="s">
        <v>85</v>
      </c>
      <c r="AY77" s="272" t="s">
        <v>108</v>
      </c>
      <c r="AZ77" s="256">
        <v>133</v>
      </c>
      <c r="BB77" s="262" t="str">
        <f>IF(AV77&gt;AZ77,"1","0")</f>
        <v>1</v>
      </c>
      <c r="BC77" s="263" t="str">
        <f>IF(AZ77&gt;AV77,"1","0")</f>
        <v>0</v>
      </c>
      <c r="BD77" s="52"/>
    </row>
    <row r="78" spans="4:55" ht="33.75" customHeight="1" thickBot="1">
      <c r="D78" s="64"/>
      <c r="F78" s="53"/>
      <c r="G78" s="53"/>
      <c r="H78" s="64"/>
      <c r="I78" s="1"/>
      <c r="J78" s="1"/>
      <c r="K78" s="1"/>
      <c r="M78" s="319" t="s">
        <v>272</v>
      </c>
      <c r="N78" s="320"/>
      <c r="O78" s="256">
        <v>7</v>
      </c>
      <c r="Q78" s="321" t="s">
        <v>273</v>
      </c>
      <c r="R78" s="322"/>
      <c r="S78" s="256">
        <v>10</v>
      </c>
      <c r="T78" s="1"/>
      <c r="U78" s="1"/>
      <c r="V78" s="1"/>
      <c r="Z78" s="39"/>
      <c r="AB78" s="317"/>
      <c r="AC78" s="317"/>
      <c r="AD78" s="39"/>
      <c r="AE78" s="1"/>
      <c r="AF78" s="1"/>
      <c r="AG78" s="1"/>
      <c r="AI78" s="274"/>
      <c r="AJ78" s="270"/>
      <c r="AK78" s="39"/>
      <c r="AO78" s="39"/>
      <c r="AP78" s="1"/>
      <c r="AQ78" s="1"/>
      <c r="AR78" s="1"/>
      <c r="AT78" s="319" t="s">
        <v>272</v>
      </c>
      <c r="AU78" s="320"/>
      <c r="AV78" s="256">
        <v>9</v>
      </c>
      <c r="AX78" s="321" t="s">
        <v>273</v>
      </c>
      <c r="AY78" s="322"/>
      <c r="AZ78" s="256">
        <v>10</v>
      </c>
      <c r="BA78" s="1"/>
      <c r="BB78" s="1"/>
      <c r="BC78" s="1"/>
    </row>
    <row r="79" spans="1:55" ht="33.75" customHeight="1">
      <c r="A79" s="1"/>
      <c r="D79" s="1"/>
      <c r="E79" s="1"/>
      <c r="F79" s="53"/>
      <c r="G79" s="53"/>
      <c r="H79" s="1"/>
      <c r="I79" s="1"/>
      <c r="J79" s="1"/>
      <c r="K79" s="1"/>
      <c r="L79" s="1"/>
      <c r="O79" s="1"/>
      <c r="P79" s="1"/>
      <c r="S79" s="1"/>
      <c r="T79" s="1"/>
      <c r="U79" s="1"/>
      <c r="V79" s="1"/>
      <c r="W79" s="1"/>
      <c r="Z79" s="1"/>
      <c r="AA79" s="1"/>
      <c r="AD79" s="1"/>
      <c r="AE79" s="1"/>
      <c r="AF79" s="1"/>
      <c r="AG79" s="1"/>
      <c r="AH79" s="1"/>
      <c r="AK79" s="1"/>
      <c r="AL79" s="1"/>
      <c r="AO79" s="1"/>
      <c r="AP79" s="1"/>
      <c r="AQ79" s="1"/>
      <c r="AR79" s="1"/>
      <c r="AS79" s="1"/>
      <c r="AV79" s="1"/>
      <c r="AW79" s="1"/>
      <c r="AX79" s="245"/>
      <c r="AZ79" s="1"/>
      <c r="BA79" s="1"/>
      <c r="BB79" s="1"/>
      <c r="BC79" s="1"/>
    </row>
    <row r="80" spans="1:49" ht="33.75" customHeight="1" thickBot="1">
      <c r="A80" s="52"/>
      <c r="B80" s="274"/>
      <c r="C80" s="271"/>
      <c r="E80" s="52"/>
      <c r="L80" s="52"/>
      <c r="M80" s="274"/>
      <c r="N80" s="285"/>
      <c r="P80" s="52"/>
      <c r="W80" s="52"/>
      <c r="X80" s="52"/>
      <c r="Y80" s="1"/>
      <c r="AA80" s="52"/>
      <c r="AB80" s="274"/>
      <c r="AC80" s="285"/>
      <c r="AH80" s="52"/>
      <c r="AL80" s="52"/>
      <c r="AS80" s="52"/>
      <c r="AW80" s="52"/>
    </row>
    <row r="81" spans="1:52" ht="33.75" customHeight="1" thickBot="1">
      <c r="A81" s="257" t="s">
        <v>70</v>
      </c>
      <c r="B81" s="273"/>
      <c r="C81" s="272"/>
      <c r="D81" s="58"/>
      <c r="E81" s="276" t="s">
        <v>71</v>
      </c>
      <c r="F81" s="291" t="s">
        <v>223</v>
      </c>
      <c r="G81" s="292" t="s">
        <v>224</v>
      </c>
      <c r="H81" s="256">
        <v>147</v>
      </c>
      <c r="L81" s="257" t="s">
        <v>70</v>
      </c>
      <c r="M81" s="273" t="s">
        <v>87</v>
      </c>
      <c r="N81" s="272" t="s">
        <v>88</v>
      </c>
      <c r="O81" s="256"/>
      <c r="P81" s="276" t="s">
        <v>71</v>
      </c>
      <c r="Q81" s="273" t="s">
        <v>236</v>
      </c>
      <c r="R81" s="272" t="s">
        <v>237</v>
      </c>
      <c r="S81" s="256">
        <v>171</v>
      </c>
      <c r="W81" s="257" t="s">
        <v>70</v>
      </c>
      <c r="X81" s="273" t="s">
        <v>210</v>
      </c>
      <c r="Y81" s="272" t="s">
        <v>211</v>
      </c>
      <c r="Z81" s="256">
        <v>125</v>
      </c>
      <c r="AA81" s="276" t="s">
        <v>71</v>
      </c>
      <c r="AB81" s="273" t="s">
        <v>87</v>
      </c>
      <c r="AC81" s="272" t="s">
        <v>88</v>
      </c>
      <c r="AD81" s="256">
        <v>134</v>
      </c>
      <c r="AH81" s="257" t="s">
        <v>70</v>
      </c>
      <c r="AI81" s="273" t="s">
        <v>229</v>
      </c>
      <c r="AJ81" s="272" t="s">
        <v>230</v>
      </c>
      <c r="AK81" s="256"/>
      <c r="AL81" s="276" t="s">
        <v>71</v>
      </c>
      <c r="AM81" s="273" t="s">
        <v>130</v>
      </c>
      <c r="AN81" s="286" t="s">
        <v>131</v>
      </c>
      <c r="AO81" s="256">
        <v>180</v>
      </c>
      <c r="AS81" s="257" t="s">
        <v>70</v>
      </c>
      <c r="AT81" s="273" t="s">
        <v>234</v>
      </c>
      <c r="AU81" s="272" t="s">
        <v>239</v>
      </c>
      <c r="AV81" s="256">
        <v>144</v>
      </c>
      <c r="AW81" s="276" t="s">
        <v>71</v>
      </c>
      <c r="AX81" s="273" t="s">
        <v>97</v>
      </c>
      <c r="AY81" s="272" t="s">
        <v>98</v>
      </c>
      <c r="AZ81" s="256">
        <v>116</v>
      </c>
    </row>
    <row r="82" spans="1:52" ht="33.75" customHeight="1" thickBot="1">
      <c r="A82" s="257" t="s">
        <v>72</v>
      </c>
      <c r="B82" s="273"/>
      <c r="C82" s="272"/>
      <c r="D82" s="58"/>
      <c r="E82" s="276" t="s">
        <v>73</v>
      </c>
      <c r="F82" s="291" t="s">
        <v>225</v>
      </c>
      <c r="G82" s="292" t="s">
        <v>226</v>
      </c>
      <c r="H82" s="256">
        <v>149</v>
      </c>
      <c r="L82" s="257" t="s">
        <v>72</v>
      </c>
      <c r="M82" s="273" t="s">
        <v>85</v>
      </c>
      <c r="N82" s="272" t="s">
        <v>86</v>
      </c>
      <c r="O82" s="256"/>
      <c r="P82" s="276" t="s">
        <v>73</v>
      </c>
      <c r="Q82" s="273" t="s">
        <v>234</v>
      </c>
      <c r="R82" s="272" t="s">
        <v>239</v>
      </c>
      <c r="S82" s="256">
        <v>157</v>
      </c>
      <c r="W82" s="257" t="s">
        <v>72</v>
      </c>
      <c r="X82" s="273" t="s">
        <v>266</v>
      </c>
      <c r="Y82" s="272" t="s">
        <v>267</v>
      </c>
      <c r="Z82" s="256">
        <v>129</v>
      </c>
      <c r="AA82" s="276" t="s">
        <v>73</v>
      </c>
      <c r="AB82" s="273" t="s">
        <v>85</v>
      </c>
      <c r="AC82" s="272" t="s">
        <v>86</v>
      </c>
      <c r="AD82" s="256"/>
      <c r="AH82" s="257" t="s">
        <v>72</v>
      </c>
      <c r="AI82" s="273" t="s">
        <v>190</v>
      </c>
      <c r="AJ82" s="286" t="s">
        <v>191</v>
      </c>
      <c r="AK82" s="256"/>
      <c r="AL82" s="276" t="s">
        <v>73</v>
      </c>
      <c r="AM82" s="273" t="s">
        <v>212</v>
      </c>
      <c r="AN82" s="286" t="s">
        <v>205</v>
      </c>
      <c r="AO82" s="256"/>
      <c r="AS82" s="257" t="s">
        <v>72</v>
      </c>
      <c r="AT82" s="273" t="s">
        <v>81</v>
      </c>
      <c r="AU82" s="272" t="s">
        <v>238</v>
      </c>
      <c r="AV82" s="256"/>
      <c r="AW82" s="276" t="s">
        <v>73</v>
      </c>
      <c r="AX82" s="273" t="s">
        <v>204</v>
      </c>
      <c r="AY82" s="272" t="s">
        <v>205</v>
      </c>
      <c r="AZ82" s="256"/>
    </row>
    <row r="83" spans="1:52" ht="33.75" customHeight="1" thickBot="1">
      <c r="A83" s="1"/>
      <c r="B83" s="1"/>
      <c r="C83" s="1"/>
      <c r="D83" s="1"/>
      <c r="E83" s="1"/>
      <c r="F83" s="1"/>
      <c r="G83" s="1"/>
      <c r="H83" s="1"/>
      <c r="L83" s="1"/>
      <c r="M83" s="1"/>
      <c r="N83" s="1"/>
      <c r="O83" s="1"/>
      <c r="P83" s="1"/>
      <c r="Q83" s="1"/>
      <c r="R83" s="1"/>
      <c r="S83" s="1"/>
      <c r="W83" s="1"/>
      <c r="X83" s="1"/>
      <c r="Y83" s="1"/>
      <c r="Z83" s="1"/>
      <c r="AA83" s="1"/>
      <c r="AB83" s="1"/>
      <c r="AC83" s="1"/>
      <c r="AD83" s="1"/>
      <c r="AH83" s="1"/>
      <c r="AI83" s="1"/>
      <c r="AJ83" s="1"/>
      <c r="AK83" s="1"/>
      <c r="AL83" s="1"/>
      <c r="AO83" s="1"/>
      <c r="AS83" s="1"/>
      <c r="AT83" s="1"/>
      <c r="AU83" s="1"/>
      <c r="AV83" s="1"/>
      <c r="AW83" s="1"/>
      <c r="AX83" s="1"/>
      <c r="AY83" s="1"/>
      <c r="AZ83" s="1"/>
    </row>
    <row r="84" spans="1:56" ht="33.75" customHeight="1" thickBot="1">
      <c r="A84" s="37"/>
      <c r="B84" s="37"/>
      <c r="C84" s="34"/>
      <c r="D84" s="34"/>
      <c r="E84" s="1"/>
      <c r="F84" s="1"/>
      <c r="G84" s="60"/>
      <c r="H84" s="1"/>
      <c r="I84" s="1"/>
      <c r="J84" s="264">
        <f>SUM(J75+J76+J77)</f>
        <v>0</v>
      </c>
      <c r="K84" s="265">
        <f>SUM(K75+K76+K77)</f>
        <v>3</v>
      </c>
      <c r="L84" s="37"/>
      <c r="M84" s="37"/>
      <c r="N84" s="34"/>
      <c r="O84" s="34"/>
      <c r="P84" s="1"/>
      <c r="Q84" s="1"/>
      <c r="R84" s="60"/>
      <c r="S84" s="1"/>
      <c r="T84" s="1"/>
      <c r="U84" s="264">
        <f>SUM(U75+U76+U77)</f>
        <v>2</v>
      </c>
      <c r="V84" s="265">
        <f>SUM(V75+V76+V77)</f>
        <v>1</v>
      </c>
      <c r="W84" s="37"/>
      <c r="X84" s="37"/>
      <c r="Y84" s="34"/>
      <c r="Z84" s="34"/>
      <c r="AA84" s="1"/>
      <c r="AB84" s="1"/>
      <c r="AC84" s="60"/>
      <c r="AD84" s="1"/>
      <c r="AE84" s="1"/>
      <c r="AF84" s="306">
        <f>SUM(AF75+AF76+AF77)</f>
        <v>3</v>
      </c>
      <c r="AG84" s="257">
        <f>SUM(AG75+AG76+AG77)</f>
        <v>0</v>
      </c>
      <c r="AH84" s="37"/>
      <c r="AI84" s="37"/>
      <c r="AJ84" s="34"/>
      <c r="AK84" s="34"/>
      <c r="AL84" s="1"/>
      <c r="AM84" s="1"/>
      <c r="AN84" s="60"/>
      <c r="AO84" s="1"/>
      <c r="AP84" s="1"/>
      <c r="AQ84" s="264">
        <f>SUM(AQ75+AQ76+AQ77)</f>
        <v>1</v>
      </c>
      <c r="AR84" s="265">
        <f>SUM(AR75+AR76+AR77)</f>
        <v>2</v>
      </c>
      <c r="AS84" s="37"/>
      <c r="AT84" s="37"/>
      <c r="AU84" s="34"/>
      <c r="AV84" s="34"/>
      <c r="AW84" s="1"/>
      <c r="AX84" s="1"/>
      <c r="AY84" s="60"/>
      <c r="AZ84" s="1"/>
      <c r="BA84" s="1"/>
      <c r="BB84" s="264">
        <f>SUM(BB75+BB76+BB77)</f>
        <v>1</v>
      </c>
      <c r="BC84" s="265">
        <f>SUM(BC75+BC76+BC77)</f>
        <v>2</v>
      </c>
      <c r="BD84" s="52"/>
    </row>
    <row r="85" spans="1:55" ht="33.75" customHeight="1">
      <c r="A85" s="62" t="s">
        <v>74</v>
      </c>
      <c r="B85" s="62"/>
      <c r="C85" s="39"/>
      <c r="D85" s="34"/>
      <c r="E85" s="62" t="s">
        <v>74</v>
      </c>
      <c r="F85" s="62"/>
      <c r="G85" s="39"/>
      <c r="H85" s="1"/>
      <c r="I85" s="1"/>
      <c r="J85" s="1"/>
      <c r="K85" s="1"/>
      <c r="L85" s="62" t="s">
        <v>74</v>
      </c>
      <c r="M85" s="62"/>
      <c r="N85" s="39"/>
      <c r="O85" s="34"/>
      <c r="P85" s="62" t="s">
        <v>74</v>
      </c>
      <c r="Q85" s="62"/>
      <c r="R85" s="39"/>
      <c r="S85" s="1"/>
      <c r="T85" s="1"/>
      <c r="U85" s="1"/>
      <c r="V85" s="1"/>
      <c r="W85" s="62" t="s">
        <v>74</v>
      </c>
      <c r="X85" s="62"/>
      <c r="Y85" s="39"/>
      <c r="Z85" s="34"/>
      <c r="AA85" s="62" t="s">
        <v>74</v>
      </c>
      <c r="AB85" s="62"/>
      <c r="AC85" s="39"/>
      <c r="AD85" s="1"/>
      <c r="AE85" s="1"/>
      <c r="AF85" s="1"/>
      <c r="AG85" s="1"/>
      <c r="AH85" s="62" t="s">
        <v>74</v>
      </c>
      <c r="AI85" s="62"/>
      <c r="AJ85" s="39"/>
      <c r="AK85" s="34"/>
      <c r="AL85" s="62" t="s">
        <v>74</v>
      </c>
      <c r="AM85" s="62"/>
      <c r="AN85" s="39"/>
      <c r="AO85" s="1"/>
      <c r="AP85" s="1"/>
      <c r="AQ85" s="1"/>
      <c r="AR85" s="1"/>
      <c r="AS85" s="62" t="s">
        <v>74</v>
      </c>
      <c r="AT85" s="62"/>
      <c r="AU85" s="39"/>
      <c r="AV85" s="34"/>
      <c r="AW85" s="62" t="s">
        <v>74</v>
      </c>
      <c r="AX85" s="62"/>
      <c r="AY85" s="39"/>
      <c r="AZ85" s="1"/>
      <c r="BA85" s="1"/>
      <c r="BB85" s="1"/>
      <c r="BC85" s="1"/>
    </row>
    <row r="86" spans="1:50" ht="33.75" customHeight="1">
      <c r="A86" s="39"/>
      <c r="B86" s="39"/>
      <c r="C86" s="39"/>
      <c r="E86" s="51"/>
      <c r="F86" s="51"/>
      <c r="L86" s="39"/>
      <c r="M86" s="39"/>
      <c r="N86" s="39"/>
      <c r="P86" s="51"/>
      <c r="Q86" s="51"/>
      <c r="W86" s="39"/>
      <c r="X86" s="39"/>
      <c r="Y86" s="39"/>
      <c r="AA86" s="51"/>
      <c r="AB86" s="51"/>
      <c r="AH86" s="39"/>
      <c r="AI86" s="39"/>
      <c r="AJ86" s="39"/>
      <c r="AL86" s="51"/>
      <c r="AM86" s="51"/>
      <c r="AS86" s="39"/>
      <c r="AT86" s="39"/>
      <c r="AU86" s="39"/>
      <c r="AW86" s="51"/>
      <c r="AX86" s="51"/>
    </row>
    <row r="87" spans="1:54" ht="33.75" customHeight="1">
      <c r="A87" s="39"/>
      <c r="B87" s="39"/>
      <c r="C87" s="39"/>
      <c r="G87" s="53"/>
      <c r="H87" s="269"/>
      <c r="I87" s="55"/>
      <c r="J87" s="49"/>
      <c r="L87" s="39"/>
      <c r="M87" s="39"/>
      <c r="N87" s="39"/>
      <c r="R87" s="53"/>
      <c r="S87" s="269"/>
      <c r="T87" s="55"/>
      <c r="U87" s="49"/>
      <c r="W87" s="39"/>
      <c r="X87" s="39"/>
      <c r="Y87" s="39"/>
      <c r="AC87" s="53"/>
      <c r="AD87" s="269"/>
      <c r="AE87" s="55"/>
      <c r="AF87" s="49"/>
      <c r="AH87" s="39"/>
      <c r="AI87" s="39"/>
      <c r="AJ87" s="39"/>
      <c r="AN87" s="53"/>
      <c r="AO87" s="269"/>
      <c r="AP87" s="55"/>
      <c r="AQ87" s="49"/>
      <c r="AS87" s="39"/>
      <c r="AT87" s="39"/>
      <c r="AU87" s="39"/>
      <c r="AY87" s="53"/>
      <c r="AZ87" s="269"/>
      <c r="BA87" s="55"/>
      <c r="BB87" s="49"/>
    </row>
    <row r="88" spans="3:52" ht="33.75" customHeight="1">
      <c r="C88" s="39"/>
      <c r="D88" s="42"/>
      <c r="E88" s="39"/>
      <c r="F88" s="39"/>
      <c r="G88" s="39"/>
      <c r="H88" s="39"/>
      <c r="N88" s="39"/>
      <c r="O88" s="42"/>
      <c r="P88" s="39"/>
      <c r="Q88" s="39"/>
      <c r="R88" s="39"/>
      <c r="S88" s="39"/>
      <c r="Y88" s="39"/>
      <c r="Z88" s="42"/>
      <c r="AA88" s="39"/>
      <c r="AB88" s="39"/>
      <c r="AC88" s="39"/>
      <c r="AD88" s="39"/>
      <c r="AJ88" s="39"/>
      <c r="AK88" s="42"/>
      <c r="AL88" s="39"/>
      <c r="AM88" s="39"/>
      <c r="AN88" s="39"/>
      <c r="AO88" s="39"/>
      <c r="AU88" s="39"/>
      <c r="AV88" s="42"/>
      <c r="AW88" s="39"/>
      <c r="AX88" s="39"/>
      <c r="AY88" s="39"/>
      <c r="AZ88" s="39"/>
    </row>
    <row r="89" spans="1:53" ht="33.75" customHeight="1">
      <c r="A89" s="56"/>
      <c r="B89" s="56"/>
      <c r="C89" s="52"/>
      <c r="D89" s="39"/>
      <c r="E89" s="39"/>
      <c r="F89" s="39"/>
      <c r="G89" s="52"/>
      <c r="H89" s="39"/>
      <c r="I89" s="39"/>
      <c r="L89" s="56"/>
      <c r="M89" s="56"/>
      <c r="N89" s="52"/>
      <c r="O89" s="39"/>
      <c r="P89" s="39"/>
      <c r="Q89" s="39"/>
      <c r="R89" s="52"/>
      <c r="S89" s="39"/>
      <c r="T89" s="39"/>
      <c r="W89" s="56"/>
      <c r="X89" s="56"/>
      <c r="Y89" s="52"/>
      <c r="Z89" s="39"/>
      <c r="AA89" s="39"/>
      <c r="AB89" s="39"/>
      <c r="AC89" s="52"/>
      <c r="AD89" s="39"/>
      <c r="AE89" s="39"/>
      <c r="AH89" s="56"/>
      <c r="AI89" s="56"/>
      <c r="AJ89" s="52"/>
      <c r="AK89" s="39"/>
      <c r="AL89" s="39"/>
      <c r="AM89" s="39"/>
      <c r="AN89" s="52"/>
      <c r="AO89" s="39"/>
      <c r="AP89" s="39"/>
      <c r="AS89" s="56"/>
      <c r="AT89" s="56"/>
      <c r="AU89" s="52"/>
      <c r="AV89" s="39"/>
      <c r="AW89" s="39"/>
      <c r="AX89" s="39"/>
      <c r="AY89" s="52"/>
      <c r="AZ89" s="39"/>
      <c r="BA89" s="39"/>
    </row>
    <row r="90" spans="1:53" ht="33.75" customHeight="1">
      <c r="A90" s="42"/>
      <c r="B90" s="42"/>
      <c r="C90" s="39"/>
      <c r="E90" s="42"/>
      <c r="F90" s="42"/>
      <c r="G90" s="39"/>
      <c r="I90" s="39"/>
      <c r="L90" s="42"/>
      <c r="M90" s="42"/>
      <c r="N90" s="39"/>
      <c r="P90" s="42"/>
      <c r="Q90" s="42"/>
      <c r="R90" s="39"/>
      <c r="T90" s="39"/>
      <c r="W90" s="42"/>
      <c r="X90" s="42"/>
      <c r="Y90" s="39"/>
      <c r="AA90" s="42"/>
      <c r="AB90" s="42"/>
      <c r="AC90" s="39"/>
      <c r="AE90" s="39"/>
      <c r="AH90" s="42"/>
      <c r="AI90" s="42"/>
      <c r="AJ90" s="39"/>
      <c r="AL90" s="42"/>
      <c r="AM90" s="42"/>
      <c r="AN90" s="39"/>
      <c r="AP90" s="39"/>
      <c r="AS90" s="42"/>
      <c r="AT90" s="42"/>
      <c r="AU90" s="39"/>
      <c r="AW90" s="42"/>
      <c r="AX90" s="42"/>
      <c r="AY90" s="39"/>
      <c r="BA90" s="39"/>
    </row>
    <row r="91" spans="1:52" ht="33.75" customHeight="1">
      <c r="A91" s="52"/>
      <c r="B91" s="52"/>
      <c r="C91" s="39"/>
      <c r="D91" s="39"/>
      <c r="E91" s="52"/>
      <c r="F91" s="52"/>
      <c r="G91" s="39"/>
      <c r="H91" s="39"/>
      <c r="L91" s="52"/>
      <c r="M91" s="52"/>
      <c r="N91" s="39"/>
      <c r="O91" s="39"/>
      <c r="P91" s="52"/>
      <c r="Q91" s="52"/>
      <c r="R91" s="39"/>
      <c r="S91" s="39"/>
      <c r="W91" s="52"/>
      <c r="X91" s="52"/>
      <c r="Y91" s="39"/>
      <c r="Z91" s="39"/>
      <c r="AA91" s="52"/>
      <c r="AB91" s="52"/>
      <c r="AC91" s="39"/>
      <c r="AD91" s="39"/>
      <c r="AH91" s="52"/>
      <c r="AI91" s="52"/>
      <c r="AJ91" s="39"/>
      <c r="AK91" s="39"/>
      <c r="AL91" s="52"/>
      <c r="AM91" s="52"/>
      <c r="AN91" s="39"/>
      <c r="AO91" s="39"/>
      <c r="AS91" s="52"/>
      <c r="AT91" s="52"/>
      <c r="AU91" s="39"/>
      <c r="AV91" s="39"/>
      <c r="AW91" s="52"/>
      <c r="AX91" s="52"/>
      <c r="AY91" s="39"/>
      <c r="AZ91" s="39"/>
    </row>
    <row r="92" spans="1:56" ht="33.75" customHeight="1">
      <c r="A92" s="52"/>
      <c r="B92" s="52"/>
      <c r="C92" s="64"/>
      <c r="D92" s="64"/>
      <c r="E92" s="52"/>
      <c r="F92" s="52"/>
      <c r="G92" s="64"/>
      <c r="H92" s="64"/>
      <c r="J92" s="52"/>
      <c r="K92" s="52"/>
      <c r="L92" s="52"/>
      <c r="M92" s="52"/>
      <c r="N92" s="64"/>
      <c r="O92" s="64"/>
      <c r="P92" s="52"/>
      <c r="Q92" s="52"/>
      <c r="R92" s="64"/>
      <c r="S92" s="64"/>
      <c r="U92" s="52"/>
      <c r="V92" s="52"/>
      <c r="W92" s="52"/>
      <c r="X92" s="52"/>
      <c r="Y92" s="64"/>
      <c r="Z92" s="64"/>
      <c r="AA92" s="52"/>
      <c r="AB92" s="52"/>
      <c r="AC92" s="64"/>
      <c r="AD92" s="64"/>
      <c r="AF92" s="52"/>
      <c r="AG92" s="52"/>
      <c r="AH92" s="52"/>
      <c r="AI92" s="52"/>
      <c r="AJ92" s="64"/>
      <c r="AK92" s="64"/>
      <c r="AL92" s="52"/>
      <c r="AM92" s="52"/>
      <c r="AN92" s="64"/>
      <c r="AO92" s="64"/>
      <c r="AQ92" s="52"/>
      <c r="AR92" s="52"/>
      <c r="AS92" s="52"/>
      <c r="AT92" s="52"/>
      <c r="AU92" s="64"/>
      <c r="AV92" s="64"/>
      <c r="AW92" s="52"/>
      <c r="AX92" s="52"/>
      <c r="AY92" s="64"/>
      <c r="AZ92" s="64"/>
      <c r="BB92" s="52"/>
      <c r="BC92" s="52"/>
      <c r="BD92" s="52"/>
    </row>
    <row r="93" spans="1:56" ht="33.75" customHeight="1">
      <c r="A93" s="52"/>
      <c r="B93" s="52"/>
      <c r="C93" s="64"/>
      <c r="D93" s="64"/>
      <c r="E93" s="52"/>
      <c r="F93" s="52"/>
      <c r="G93" s="64"/>
      <c r="H93" s="64"/>
      <c r="J93" s="52"/>
      <c r="K93" s="52"/>
      <c r="L93" s="52"/>
      <c r="M93" s="52"/>
      <c r="N93" s="64"/>
      <c r="O93" s="64"/>
      <c r="P93" s="52"/>
      <c r="Q93" s="52"/>
      <c r="R93" s="64"/>
      <c r="S93" s="64"/>
      <c r="U93" s="52"/>
      <c r="V93" s="52"/>
      <c r="W93" s="52"/>
      <c r="X93" s="52"/>
      <c r="Y93" s="64"/>
      <c r="Z93" s="64"/>
      <c r="AA93" s="52"/>
      <c r="AB93" s="52"/>
      <c r="AC93" s="64"/>
      <c r="AD93" s="64"/>
      <c r="AF93" s="52"/>
      <c r="AG93" s="52"/>
      <c r="AH93" s="52"/>
      <c r="AI93" s="52"/>
      <c r="AJ93" s="64"/>
      <c r="AK93" s="64"/>
      <c r="AL93" s="52"/>
      <c r="AM93" s="52"/>
      <c r="AN93" s="64"/>
      <c r="AO93" s="64"/>
      <c r="AQ93" s="52"/>
      <c r="AR93" s="52"/>
      <c r="AS93" s="52"/>
      <c r="AT93" s="52"/>
      <c r="AU93" s="64"/>
      <c r="AV93" s="64"/>
      <c r="AW93" s="52"/>
      <c r="AX93" s="52"/>
      <c r="AY93" s="64"/>
      <c r="AZ93" s="64"/>
      <c r="BB93" s="52"/>
      <c r="BC93" s="52"/>
      <c r="BD93" s="52"/>
    </row>
    <row r="94" spans="1:56" ht="33.75" customHeight="1">
      <c r="A94" s="52"/>
      <c r="B94" s="52"/>
      <c r="C94" s="64"/>
      <c r="D94" s="64"/>
      <c r="E94" s="52"/>
      <c r="F94" s="52"/>
      <c r="G94" s="64"/>
      <c r="H94" s="64"/>
      <c r="J94" s="52"/>
      <c r="K94" s="52"/>
      <c r="L94" s="52"/>
      <c r="M94" s="52"/>
      <c r="N94" s="64"/>
      <c r="O94" s="64"/>
      <c r="P94" s="52"/>
      <c r="Q94" s="52"/>
      <c r="R94" s="64"/>
      <c r="S94" s="64"/>
      <c r="U94" s="52"/>
      <c r="V94" s="52"/>
      <c r="W94" s="52"/>
      <c r="X94" s="52"/>
      <c r="Y94" s="64"/>
      <c r="Z94" s="64"/>
      <c r="AA94" s="52"/>
      <c r="AB94" s="52"/>
      <c r="AC94" s="64"/>
      <c r="AD94" s="64"/>
      <c r="AF94" s="52"/>
      <c r="AG94" s="52"/>
      <c r="AH94" s="52"/>
      <c r="AI94" s="52"/>
      <c r="AJ94" s="64"/>
      <c r="AK94" s="64"/>
      <c r="AL94" s="52"/>
      <c r="AM94" s="52"/>
      <c r="AN94" s="64"/>
      <c r="AO94" s="64"/>
      <c r="AQ94" s="52"/>
      <c r="AR94" s="52"/>
      <c r="AS94" s="52"/>
      <c r="AT94" s="52"/>
      <c r="AU94" s="64"/>
      <c r="AV94" s="64"/>
      <c r="AW94" s="52"/>
      <c r="AX94" s="52"/>
      <c r="AY94" s="64"/>
      <c r="AZ94" s="64"/>
      <c r="BB94" s="52"/>
      <c r="BC94" s="52"/>
      <c r="BD94" s="52"/>
    </row>
    <row r="95" spans="4:52" ht="33.75" customHeight="1">
      <c r="D95" s="39"/>
      <c r="H95" s="39"/>
      <c r="O95" s="39"/>
      <c r="S95" s="39"/>
      <c r="Z95" s="39"/>
      <c r="AD95" s="39"/>
      <c r="AK95" s="39"/>
      <c r="AO95" s="39"/>
      <c r="AV95" s="39"/>
      <c r="AZ95" s="39"/>
    </row>
    <row r="96" ht="33.75" customHeight="1"/>
    <row r="97" spans="1:50" ht="33.75" customHeight="1">
      <c r="A97" s="52"/>
      <c r="B97" s="52"/>
      <c r="E97" s="52"/>
      <c r="F97" s="52"/>
      <c r="L97" s="52"/>
      <c r="M97" s="52"/>
      <c r="P97" s="52"/>
      <c r="Q97" s="52"/>
      <c r="W97" s="52"/>
      <c r="X97" s="52"/>
      <c r="AA97" s="52"/>
      <c r="AB97" s="52"/>
      <c r="AH97" s="52"/>
      <c r="AI97" s="52"/>
      <c r="AL97" s="52"/>
      <c r="AM97" s="52"/>
      <c r="AS97" s="52"/>
      <c r="AT97" s="52"/>
      <c r="AW97" s="52"/>
      <c r="AX97" s="52"/>
    </row>
    <row r="98" spans="1:52" ht="33.75" customHeight="1">
      <c r="A98" s="52"/>
      <c r="B98" s="52"/>
      <c r="C98" s="64"/>
      <c r="D98" s="64"/>
      <c r="E98" s="52"/>
      <c r="F98" s="52"/>
      <c r="G98" s="64"/>
      <c r="H98" s="64"/>
      <c r="L98" s="52"/>
      <c r="M98" s="52"/>
      <c r="N98" s="64"/>
      <c r="O98" s="64"/>
      <c r="P98" s="52"/>
      <c r="Q98" s="52"/>
      <c r="R98" s="64"/>
      <c r="S98" s="64"/>
      <c r="W98" s="52"/>
      <c r="X98" s="52"/>
      <c r="Y98" s="64"/>
      <c r="Z98" s="64"/>
      <c r="AA98" s="52"/>
      <c r="AB98" s="52"/>
      <c r="AC98" s="64"/>
      <c r="AD98" s="64"/>
      <c r="AH98" s="52"/>
      <c r="AI98" s="52"/>
      <c r="AJ98" s="64"/>
      <c r="AK98" s="64"/>
      <c r="AL98" s="52"/>
      <c r="AM98" s="52"/>
      <c r="AN98" s="64"/>
      <c r="AO98" s="64"/>
      <c r="AS98" s="52"/>
      <c r="AT98" s="52"/>
      <c r="AU98" s="64"/>
      <c r="AV98" s="64"/>
      <c r="AW98" s="52"/>
      <c r="AX98" s="52"/>
      <c r="AY98" s="64"/>
      <c r="AZ98" s="64"/>
    </row>
    <row r="99" spans="1:52" ht="33.75" customHeight="1">
      <c r="A99" s="52"/>
      <c r="B99" s="52"/>
      <c r="C99" s="64"/>
      <c r="D99" s="64"/>
      <c r="E99" s="52"/>
      <c r="F99" s="52"/>
      <c r="G99" s="64"/>
      <c r="H99" s="64"/>
      <c r="L99" s="52"/>
      <c r="M99" s="52"/>
      <c r="N99" s="64"/>
      <c r="O99" s="64"/>
      <c r="P99" s="52"/>
      <c r="Q99" s="52"/>
      <c r="R99" s="64"/>
      <c r="S99" s="64"/>
      <c r="W99" s="52"/>
      <c r="X99" s="52"/>
      <c r="Y99" s="64"/>
      <c r="Z99" s="64"/>
      <c r="AA99" s="52"/>
      <c r="AB99" s="52"/>
      <c r="AC99" s="64"/>
      <c r="AD99" s="64"/>
      <c r="AH99" s="52"/>
      <c r="AI99" s="52"/>
      <c r="AJ99" s="64"/>
      <c r="AK99" s="64"/>
      <c r="AL99" s="52"/>
      <c r="AM99" s="52"/>
      <c r="AN99" s="64"/>
      <c r="AO99" s="64"/>
      <c r="AS99" s="52"/>
      <c r="AT99" s="52"/>
      <c r="AU99" s="64"/>
      <c r="AV99" s="64"/>
      <c r="AW99" s="52"/>
      <c r="AX99" s="52"/>
      <c r="AY99" s="64"/>
      <c r="AZ99" s="64"/>
    </row>
    <row r="100" ht="33.75" customHeight="1"/>
    <row r="101" spans="1:56" ht="33.75" customHeight="1">
      <c r="A101" s="52"/>
      <c r="B101" s="52"/>
      <c r="C101" s="39"/>
      <c r="D101" s="39"/>
      <c r="G101" s="61"/>
      <c r="J101" s="52"/>
      <c r="K101" s="52"/>
      <c r="L101" s="52"/>
      <c r="M101" s="52"/>
      <c r="N101" s="39"/>
      <c r="O101" s="39"/>
      <c r="R101" s="61"/>
      <c r="U101" s="52"/>
      <c r="V101" s="52"/>
      <c r="W101" s="52"/>
      <c r="X101" s="52"/>
      <c r="Y101" s="39"/>
      <c r="Z101" s="39"/>
      <c r="AC101" s="61"/>
      <c r="AF101" s="52"/>
      <c r="AG101" s="52"/>
      <c r="AH101" s="52"/>
      <c r="AI101" s="52"/>
      <c r="AJ101" s="39"/>
      <c r="AK101" s="39"/>
      <c r="AN101" s="61"/>
      <c r="AQ101" s="52"/>
      <c r="AR101" s="52"/>
      <c r="AS101" s="52"/>
      <c r="AT101" s="52"/>
      <c r="AU101" s="39"/>
      <c r="AV101" s="39"/>
      <c r="AY101" s="61"/>
      <c r="BB101" s="52"/>
      <c r="BC101" s="52"/>
      <c r="BD101" s="52"/>
    </row>
    <row r="102" spans="1:51" ht="33.75" customHeight="1">
      <c r="A102" s="63"/>
      <c r="B102" s="63"/>
      <c r="C102" s="39"/>
      <c r="D102" s="39"/>
      <c r="E102" s="63"/>
      <c r="F102" s="63"/>
      <c r="G102" s="39"/>
      <c r="L102" s="63"/>
      <c r="M102" s="63"/>
      <c r="N102" s="39"/>
      <c r="O102" s="39"/>
      <c r="P102" s="63"/>
      <c r="Q102" s="63"/>
      <c r="R102" s="39"/>
      <c r="W102" s="63"/>
      <c r="X102" s="63"/>
      <c r="Y102" s="39"/>
      <c r="Z102" s="39"/>
      <c r="AA102" s="63"/>
      <c r="AB102" s="63"/>
      <c r="AC102" s="39"/>
      <c r="AH102" s="63"/>
      <c r="AI102" s="63"/>
      <c r="AJ102" s="39"/>
      <c r="AK102" s="39"/>
      <c r="AL102" s="63"/>
      <c r="AM102" s="63"/>
      <c r="AN102" s="39"/>
      <c r="AS102" s="63"/>
      <c r="AT102" s="63"/>
      <c r="AU102" s="39"/>
      <c r="AV102" s="39"/>
      <c r="AW102" s="63"/>
      <c r="AX102" s="63"/>
      <c r="AY102" s="39"/>
    </row>
    <row r="103" spans="1:51" ht="30" customHeight="1">
      <c r="A103" s="63"/>
      <c r="B103" s="63"/>
      <c r="C103" s="39"/>
      <c r="D103" s="39"/>
      <c r="E103" s="63"/>
      <c r="F103" s="63"/>
      <c r="G103" s="39"/>
      <c r="L103" s="63"/>
      <c r="M103" s="63"/>
      <c r="N103" s="39"/>
      <c r="O103" s="39"/>
      <c r="P103" s="63"/>
      <c r="Q103" s="63"/>
      <c r="R103" s="39"/>
      <c r="W103" s="63"/>
      <c r="X103" s="63"/>
      <c r="Y103" s="39"/>
      <c r="Z103" s="39"/>
      <c r="AA103" s="63"/>
      <c r="AB103" s="63"/>
      <c r="AC103" s="39"/>
      <c r="AH103" s="63"/>
      <c r="AI103" s="63"/>
      <c r="AJ103" s="39"/>
      <c r="AK103" s="39"/>
      <c r="AL103" s="63"/>
      <c r="AM103" s="63"/>
      <c r="AN103" s="39"/>
      <c r="AS103" s="63"/>
      <c r="AT103" s="63"/>
      <c r="AU103" s="39"/>
      <c r="AV103" s="39"/>
      <c r="AW103" s="63"/>
      <c r="AX103" s="63"/>
      <c r="AY103" s="39"/>
    </row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 selectLockedCells="1" selectUnlockedCells="1"/>
  <mergeCells count="62">
    <mergeCell ref="AT55:AU55"/>
    <mergeCell ref="AX55:AY55"/>
    <mergeCell ref="AT72:AU72"/>
    <mergeCell ref="AX72:AY72"/>
    <mergeCell ref="AT61:AU61"/>
    <mergeCell ref="AX61:AY61"/>
    <mergeCell ref="AM61:AN61"/>
    <mergeCell ref="AT4:AU4"/>
    <mergeCell ref="AX4:AY4"/>
    <mergeCell ref="AM55:AN55"/>
    <mergeCell ref="AI72:AJ72"/>
    <mergeCell ref="AM72:AN72"/>
    <mergeCell ref="AT21:AU21"/>
    <mergeCell ref="AX21:AY21"/>
    <mergeCell ref="AT38:AU38"/>
    <mergeCell ref="AX38:AY38"/>
    <mergeCell ref="AI55:AJ55"/>
    <mergeCell ref="AI4:AJ4"/>
    <mergeCell ref="AM4:AN4"/>
    <mergeCell ref="AI21:AJ21"/>
    <mergeCell ref="AM21:AN21"/>
    <mergeCell ref="AI38:AJ38"/>
    <mergeCell ref="AM38:AN38"/>
    <mergeCell ref="M78:N78"/>
    <mergeCell ref="X55:Y55"/>
    <mergeCell ref="AB55:AC55"/>
    <mergeCell ref="X72:Y72"/>
    <mergeCell ref="AB72:AC72"/>
    <mergeCell ref="M55:N55"/>
    <mergeCell ref="Q55:R55"/>
    <mergeCell ref="M72:N72"/>
    <mergeCell ref="Q72:R72"/>
    <mergeCell ref="AB78:AC78"/>
    <mergeCell ref="AB4:AC4"/>
    <mergeCell ref="X21:Y21"/>
    <mergeCell ref="AB21:AC21"/>
    <mergeCell ref="X38:Y38"/>
    <mergeCell ref="AB38:AC38"/>
    <mergeCell ref="Q78:R78"/>
    <mergeCell ref="AB44:AC44"/>
    <mergeCell ref="B21:C21"/>
    <mergeCell ref="F21:G21"/>
    <mergeCell ref="B4:C4"/>
    <mergeCell ref="F4:G4"/>
    <mergeCell ref="B38:C38"/>
    <mergeCell ref="F38:G38"/>
    <mergeCell ref="B55:C55"/>
    <mergeCell ref="F55:G55"/>
    <mergeCell ref="B61:C61"/>
    <mergeCell ref="F61:G61"/>
    <mergeCell ref="B72:C72"/>
    <mergeCell ref="F72:G72"/>
    <mergeCell ref="AT78:AU78"/>
    <mergeCell ref="AX78:AY78"/>
    <mergeCell ref="M4:N4"/>
    <mergeCell ref="Q4:R4"/>
    <mergeCell ref="M21:N21"/>
    <mergeCell ref="Q21:R21"/>
    <mergeCell ref="M38:N38"/>
    <mergeCell ref="Q38:R38"/>
    <mergeCell ref="Q27:R27"/>
    <mergeCell ref="X4:Y4"/>
  </mergeCells>
  <printOptions/>
  <pageMargins left="0" right="0" top="0" bottom="0" header="0" footer="0"/>
  <pageSetup horizontalDpi="300" verticalDpi="300" orientation="landscape" paperSize="9" r:id="rId1"/>
  <ignoredErrors>
    <ignoredError sqref="H2 H19:H23 H27:H29 H32:H40 H44:H57 H104:H133 H62:H63 H65:H68 H70 S2 S19:S23 S27:S29 S32:S40 S44:S46 S48:S57 S61:S63 S66:S74 S79:S80 S83:S131 AD2:AD6 AD9:AD23 AD27:AD29 AD31:AD40 AD44:AD46 AD48:AD57 AD61:AD63 AD65:AD74 AD78:AD80 AD82:AD107 AO2 AO19:AO23 AO27:AO40 AO44:AO46 AO49:AO57 AO61:AO74 AO78:AO80 AO82:AO103 AZ2:AZ6 AZ9:AZ23 AZ26:AZ40 AZ44:AZ45 AZ49:AZ57 AZ61:AZ62 AZ66:AZ74 AZ79:AZ80 AZ82:AZ86" twoDigitTextYear="1"/>
    <ignoredError sqref="U76:V76 BB76:BC7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D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34" customWidth="1"/>
    <col min="2" max="2" width="14.8515625" style="35" customWidth="1"/>
    <col min="3" max="3" width="11.421875" style="35" customWidth="1"/>
    <col min="4" max="4" width="7.140625" style="35" customWidth="1"/>
    <col min="5" max="5" width="5.140625" style="34" customWidth="1"/>
    <col min="6" max="13" width="5.00390625" style="34" customWidth="1"/>
    <col min="14" max="14" width="2.8515625" style="266" customWidth="1"/>
    <col min="15" max="16384" width="11.421875" style="1" customWidth="1"/>
  </cols>
  <sheetData>
    <row r="1" spans="6:7" ht="18.75" thickBot="1">
      <c r="F1" s="176" t="s">
        <v>75</v>
      </c>
      <c r="G1" s="1"/>
    </row>
    <row r="2" spans="2:13" ht="13.5" thickBot="1">
      <c r="B2" s="34" t="s">
        <v>76</v>
      </c>
      <c r="D2" s="34" t="s">
        <v>77</v>
      </c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177" t="s">
        <v>78</v>
      </c>
      <c r="L2" s="178" t="s">
        <v>79</v>
      </c>
      <c r="M2" s="178" t="s">
        <v>80</v>
      </c>
    </row>
    <row r="3" ht="12.75">
      <c r="E3" s="39"/>
    </row>
    <row r="4" spans="1:18" ht="11.25" customHeight="1">
      <c r="A4" s="179">
        <v>1</v>
      </c>
      <c r="B4" s="307" t="s">
        <v>81</v>
      </c>
      <c r="C4" s="307" t="s">
        <v>82</v>
      </c>
      <c r="D4" s="180" t="s">
        <v>83</v>
      </c>
      <c r="E4" s="180" t="s">
        <v>84</v>
      </c>
      <c r="F4" s="180">
        <v>190</v>
      </c>
      <c r="G4" s="180">
        <v>191</v>
      </c>
      <c r="H4" s="180">
        <v>187</v>
      </c>
      <c r="I4" s="180">
        <v>188</v>
      </c>
      <c r="J4" s="180">
        <v>189</v>
      </c>
      <c r="K4" s="180"/>
      <c r="L4" s="180"/>
      <c r="M4" s="181"/>
      <c r="N4" s="66"/>
      <c r="O4" s="53"/>
      <c r="P4" s="53"/>
      <c r="Q4" s="42"/>
      <c r="R4" s="39"/>
    </row>
    <row r="5" spans="1:18" ht="11.25" customHeight="1">
      <c r="A5" s="182">
        <v>2</v>
      </c>
      <c r="B5" s="53" t="s">
        <v>85</v>
      </c>
      <c r="C5" s="53" t="s">
        <v>86</v>
      </c>
      <c r="D5" s="42" t="s">
        <v>83</v>
      </c>
      <c r="E5" s="39" t="s">
        <v>84</v>
      </c>
      <c r="F5" s="39">
        <v>185</v>
      </c>
      <c r="G5" s="39">
        <v>0</v>
      </c>
      <c r="H5" s="39"/>
      <c r="I5" s="39"/>
      <c r="J5" s="39">
        <v>188</v>
      </c>
      <c r="K5" s="39"/>
      <c r="L5" s="39"/>
      <c r="M5" s="183"/>
      <c r="N5" s="1"/>
      <c r="O5" s="53"/>
      <c r="P5" s="53"/>
      <c r="Q5" s="42"/>
      <c r="R5" s="39"/>
    </row>
    <row r="6" spans="1:18" ht="11.25" customHeight="1">
      <c r="A6" s="182">
        <v>3</v>
      </c>
      <c r="B6" s="53" t="s">
        <v>220</v>
      </c>
      <c r="C6" s="53" t="s">
        <v>91</v>
      </c>
      <c r="D6" s="42" t="s">
        <v>83</v>
      </c>
      <c r="E6" s="39" t="s">
        <v>84</v>
      </c>
      <c r="F6" s="39">
        <v>180</v>
      </c>
      <c r="G6" s="39">
        <v>171</v>
      </c>
      <c r="H6" s="39">
        <v>171</v>
      </c>
      <c r="I6" s="39">
        <v>181</v>
      </c>
      <c r="J6" s="39">
        <v>169</v>
      </c>
      <c r="K6" s="39"/>
      <c r="L6" s="39"/>
      <c r="M6" s="183"/>
      <c r="N6" s="1"/>
      <c r="O6" s="39"/>
      <c r="P6" s="53"/>
      <c r="Q6" s="42"/>
      <c r="R6" s="39"/>
    </row>
    <row r="7" spans="1:14" ht="11.25" customHeight="1">
      <c r="A7" s="182">
        <v>4</v>
      </c>
      <c r="B7" s="53" t="s">
        <v>221</v>
      </c>
      <c r="C7" s="53" t="s">
        <v>222</v>
      </c>
      <c r="D7" s="42" t="s">
        <v>83</v>
      </c>
      <c r="E7" s="39" t="s">
        <v>84</v>
      </c>
      <c r="F7" s="39">
        <v>175</v>
      </c>
      <c r="G7" s="39">
        <v>161</v>
      </c>
      <c r="H7" s="39">
        <v>159</v>
      </c>
      <c r="I7" s="39">
        <v>165</v>
      </c>
      <c r="J7" s="39">
        <v>158</v>
      </c>
      <c r="K7" s="39"/>
      <c r="L7" s="39"/>
      <c r="M7" s="183"/>
      <c r="N7" s="1"/>
    </row>
    <row r="8" spans="1:14" ht="11.25" customHeight="1">
      <c r="A8" s="184">
        <v>5</v>
      </c>
      <c r="B8" s="185" t="s">
        <v>87</v>
      </c>
      <c r="C8" s="185" t="s">
        <v>88</v>
      </c>
      <c r="D8" s="186" t="s">
        <v>83</v>
      </c>
      <c r="E8" s="187" t="s">
        <v>84</v>
      </c>
      <c r="F8" s="187">
        <v>170</v>
      </c>
      <c r="G8" s="187"/>
      <c r="H8" s="187">
        <v>134</v>
      </c>
      <c r="I8" s="187"/>
      <c r="J8" s="187"/>
      <c r="K8" s="187"/>
      <c r="L8" s="187"/>
      <c r="M8" s="188"/>
      <c r="N8" s="1"/>
    </row>
    <row r="9" spans="1:14" ht="11.25" customHeight="1">
      <c r="A9" s="179">
        <v>1</v>
      </c>
      <c r="B9" s="309" t="s">
        <v>92</v>
      </c>
      <c r="C9" s="309" t="s">
        <v>93</v>
      </c>
      <c r="D9" s="309" t="s">
        <v>89</v>
      </c>
      <c r="E9" s="310" t="s">
        <v>84</v>
      </c>
      <c r="F9" s="310">
        <v>165</v>
      </c>
      <c r="G9" s="189">
        <v>168</v>
      </c>
      <c r="H9" s="34">
        <v>177</v>
      </c>
      <c r="I9" s="34">
        <v>179</v>
      </c>
      <c r="J9" s="34">
        <v>183</v>
      </c>
      <c r="K9" s="34">
        <v>177</v>
      </c>
      <c r="M9" s="181"/>
      <c r="N9" s="1"/>
    </row>
    <row r="10" spans="1:18" ht="11.25" customHeight="1">
      <c r="A10" s="182">
        <v>2</v>
      </c>
      <c r="B10" s="282" t="s">
        <v>262</v>
      </c>
      <c r="C10" s="282" t="s">
        <v>263</v>
      </c>
      <c r="D10" s="282" t="s">
        <v>89</v>
      </c>
      <c r="E10" s="290" t="s">
        <v>84</v>
      </c>
      <c r="F10" s="290">
        <v>138</v>
      </c>
      <c r="G10" s="39">
        <v>123</v>
      </c>
      <c r="H10" s="34">
        <v>145</v>
      </c>
      <c r="I10" s="34">
        <v>157</v>
      </c>
      <c r="J10" s="34">
        <v>144</v>
      </c>
      <c r="K10" s="34">
        <v>152</v>
      </c>
      <c r="M10" s="183"/>
      <c r="N10" s="1"/>
      <c r="O10" s="53"/>
      <c r="P10" s="53"/>
      <c r="Q10" s="42"/>
      <c r="R10" s="39"/>
    </row>
    <row r="11" spans="1:18" ht="11.25" customHeight="1">
      <c r="A11" s="182">
        <v>3</v>
      </c>
      <c r="B11" s="282" t="s">
        <v>90</v>
      </c>
      <c r="C11" s="282" t="s">
        <v>91</v>
      </c>
      <c r="D11" s="282" t="s">
        <v>89</v>
      </c>
      <c r="E11" s="290" t="s">
        <v>84</v>
      </c>
      <c r="F11" s="290">
        <v>168</v>
      </c>
      <c r="G11" s="42">
        <v>181</v>
      </c>
      <c r="H11" s="34">
        <v>170</v>
      </c>
      <c r="I11" s="34">
        <v>167</v>
      </c>
      <c r="J11" s="34">
        <v>170</v>
      </c>
      <c r="M11" s="183"/>
      <c r="N11" s="1"/>
      <c r="O11" s="40"/>
      <c r="P11" s="53"/>
      <c r="Q11" s="42"/>
      <c r="R11" s="39"/>
    </row>
    <row r="12" spans="1:18" ht="11.25" customHeight="1">
      <c r="A12" s="182">
        <v>4</v>
      </c>
      <c r="B12" s="311" t="s">
        <v>260</v>
      </c>
      <c r="C12" s="311" t="s">
        <v>261</v>
      </c>
      <c r="D12" s="311" t="s">
        <v>89</v>
      </c>
      <c r="E12" s="312" t="s">
        <v>84</v>
      </c>
      <c r="F12" s="312">
        <v>155</v>
      </c>
      <c r="G12" s="39"/>
      <c r="H12" s="34">
        <v>155</v>
      </c>
      <c r="I12" s="34">
        <v>168</v>
      </c>
      <c r="M12" s="183"/>
      <c r="N12" s="1"/>
      <c r="O12" s="39"/>
      <c r="P12" s="53"/>
      <c r="Q12" s="42"/>
      <c r="R12" s="39"/>
    </row>
    <row r="13" spans="1:18" ht="11.25" customHeight="1">
      <c r="A13" s="184">
        <v>5</v>
      </c>
      <c r="B13" s="313" t="s">
        <v>219</v>
      </c>
      <c r="C13" s="313" t="s">
        <v>128</v>
      </c>
      <c r="D13" s="313" t="s">
        <v>89</v>
      </c>
      <c r="E13" s="314" t="s">
        <v>84</v>
      </c>
      <c r="F13" s="314">
        <v>146</v>
      </c>
      <c r="G13" s="187"/>
      <c r="H13" s="34">
        <v>146</v>
      </c>
      <c r="I13" s="34">
        <v>152</v>
      </c>
      <c r="M13" s="188"/>
      <c r="N13" s="1"/>
      <c r="O13" s="39"/>
      <c r="P13" s="53"/>
      <c r="Q13" s="42"/>
      <c r="R13" s="39"/>
    </row>
    <row r="14" spans="1:15" ht="11.25" customHeight="1">
      <c r="A14" s="179">
        <v>1</v>
      </c>
      <c r="B14" s="308" t="s">
        <v>94</v>
      </c>
      <c r="C14" s="307" t="s">
        <v>95</v>
      </c>
      <c r="D14" s="180" t="s">
        <v>96</v>
      </c>
      <c r="E14" s="189" t="s">
        <v>84</v>
      </c>
      <c r="F14" s="180">
        <v>165</v>
      </c>
      <c r="G14" s="180">
        <v>0</v>
      </c>
      <c r="H14" s="180">
        <v>171</v>
      </c>
      <c r="I14" s="180">
        <v>177</v>
      </c>
      <c r="J14" s="180">
        <v>180</v>
      </c>
      <c r="K14" s="180"/>
      <c r="L14" s="180"/>
      <c r="M14" s="190"/>
      <c r="N14" s="1"/>
      <c r="O14" s="40"/>
    </row>
    <row r="15" spans="1:14" ht="11.25" customHeight="1">
      <c r="A15" s="182">
        <v>2</v>
      </c>
      <c r="B15" s="49" t="s">
        <v>202</v>
      </c>
      <c r="C15" s="53" t="s">
        <v>203</v>
      </c>
      <c r="D15" s="42" t="s">
        <v>96</v>
      </c>
      <c r="E15" s="39" t="s">
        <v>84</v>
      </c>
      <c r="F15" s="42">
        <v>175</v>
      </c>
      <c r="G15" s="42">
        <v>0</v>
      </c>
      <c r="H15" s="42">
        <v>150</v>
      </c>
      <c r="I15" s="42">
        <v>158</v>
      </c>
      <c r="J15" s="42">
        <v>175</v>
      </c>
      <c r="K15" s="42"/>
      <c r="L15" s="42"/>
      <c r="M15" s="191"/>
      <c r="N15" s="1"/>
    </row>
    <row r="16" spans="1:16" ht="11.25" customHeight="1">
      <c r="A16" s="182">
        <v>3</v>
      </c>
      <c r="B16" s="49" t="s">
        <v>85</v>
      </c>
      <c r="C16" s="53" t="s">
        <v>108</v>
      </c>
      <c r="D16" s="42" t="s">
        <v>96</v>
      </c>
      <c r="E16" s="39" t="s">
        <v>84</v>
      </c>
      <c r="F16" s="42">
        <v>135</v>
      </c>
      <c r="G16" s="42">
        <v>0</v>
      </c>
      <c r="H16" s="42">
        <v>128</v>
      </c>
      <c r="I16" s="42">
        <v>140</v>
      </c>
      <c r="J16" s="42">
        <v>133</v>
      </c>
      <c r="K16" s="42"/>
      <c r="L16" s="42"/>
      <c r="M16" s="191"/>
      <c r="N16" s="1"/>
      <c r="P16" s="39"/>
    </row>
    <row r="17" spans="1:16" ht="11.25" customHeight="1">
      <c r="A17" s="182">
        <v>4</v>
      </c>
      <c r="B17" s="49" t="s">
        <v>97</v>
      </c>
      <c r="C17" s="53" t="s">
        <v>98</v>
      </c>
      <c r="D17" s="42" t="s">
        <v>96</v>
      </c>
      <c r="E17" s="39" t="s">
        <v>99</v>
      </c>
      <c r="F17" s="42">
        <v>130</v>
      </c>
      <c r="G17" s="42">
        <v>0</v>
      </c>
      <c r="H17" s="42">
        <v>135</v>
      </c>
      <c r="I17" s="42">
        <v>117</v>
      </c>
      <c r="J17" s="42">
        <v>116</v>
      </c>
      <c r="K17" s="42"/>
      <c r="L17" s="42"/>
      <c r="M17" s="191"/>
      <c r="N17" s="1"/>
      <c r="P17" s="39"/>
    </row>
    <row r="18" spans="1:16" ht="11.25" customHeight="1">
      <c r="A18" s="184">
        <v>5</v>
      </c>
      <c r="B18" s="192" t="s">
        <v>204</v>
      </c>
      <c r="C18" s="185" t="s">
        <v>205</v>
      </c>
      <c r="D18" s="186" t="s">
        <v>96</v>
      </c>
      <c r="E18" s="187" t="s">
        <v>99</v>
      </c>
      <c r="F18" s="186">
        <v>150</v>
      </c>
      <c r="G18" s="186">
        <v>155</v>
      </c>
      <c r="H18" s="186">
        <v>153</v>
      </c>
      <c r="I18" s="186">
        <v>166</v>
      </c>
      <c r="J18" s="186"/>
      <c r="K18" s="186"/>
      <c r="L18" s="186"/>
      <c r="M18" s="193"/>
      <c r="N18" s="1"/>
      <c r="P18" s="39"/>
    </row>
    <row r="19" spans="1:16" ht="11.25" customHeight="1">
      <c r="A19" s="179">
        <v>1</v>
      </c>
      <c r="B19" s="307" t="s">
        <v>100</v>
      </c>
      <c r="C19" s="307" t="s">
        <v>101</v>
      </c>
      <c r="D19" s="180" t="s">
        <v>102</v>
      </c>
      <c r="E19" s="180" t="s">
        <v>84</v>
      </c>
      <c r="F19" s="180">
        <v>186</v>
      </c>
      <c r="G19" s="180">
        <v>189</v>
      </c>
      <c r="H19" s="180">
        <v>184</v>
      </c>
      <c r="I19" s="180">
        <v>192</v>
      </c>
      <c r="J19" s="180">
        <v>191</v>
      </c>
      <c r="K19" s="180"/>
      <c r="L19" s="180"/>
      <c r="M19" s="190"/>
      <c r="N19" s="1"/>
      <c r="P19" s="39"/>
    </row>
    <row r="20" spans="1:16" ht="11.25" customHeight="1">
      <c r="A20" s="182">
        <v>2</v>
      </c>
      <c r="B20" s="56" t="s">
        <v>206</v>
      </c>
      <c r="C20" s="56" t="s">
        <v>207</v>
      </c>
      <c r="D20" s="39" t="s">
        <v>102</v>
      </c>
      <c r="E20" s="39" t="s">
        <v>84</v>
      </c>
      <c r="F20" s="39">
        <v>187</v>
      </c>
      <c r="G20" s="42">
        <v>191</v>
      </c>
      <c r="H20" s="42">
        <v>181</v>
      </c>
      <c r="I20" s="42">
        <v>187</v>
      </c>
      <c r="J20" s="42">
        <v>184</v>
      </c>
      <c r="K20" s="42"/>
      <c r="L20" s="42"/>
      <c r="M20" s="191"/>
      <c r="N20" s="1"/>
      <c r="P20" s="39"/>
    </row>
    <row r="21" spans="1:16" ht="11.25" customHeight="1">
      <c r="A21" s="182">
        <v>3</v>
      </c>
      <c r="B21" s="49" t="s">
        <v>208</v>
      </c>
      <c r="C21" s="56" t="s">
        <v>209</v>
      </c>
      <c r="D21" s="39" t="s">
        <v>102</v>
      </c>
      <c r="E21" s="39" t="s">
        <v>84</v>
      </c>
      <c r="F21" s="39">
        <v>155</v>
      </c>
      <c r="G21" s="42">
        <v>136</v>
      </c>
      <c r="H21" s="42">
        <v>164</v>
      </c>
      <c r="I21" s="42">
        <v>168</v>
      </c>
      <c r="J21" s="42">
        <v>166</v>
      </c>
      <c r="K21" s="42"/>
      <c r="L21" s="42"/>
      <c r="M21" s="191"/>
      <c r="N21" s="1"/>
      <c r="P21" s="39"/>
    </row>
    <row r="22" spans="1:16" ht="11.25" customHeight="1">
      <c r="A22" s="182">
        <v>4</v>
      </c>
      <c r="B22" s="53" t="s">
        <v>266</v>
      </c>
      <c r="C22" s="53" t="s">
        <v>267</v>
      </c>
      <c r="D22" s="42" t="s">
        <v>102</v>
      </c>
      <c r="E22" s="42" t="s">
        <v>84</v>
      </c>
      <c r="F22" s="42">
        <v>100</v>
      </c>
      <c r="G22" s="42">
        <v>103</v>
      </c>
      <c r="H22" s="42">
        <v>111</v>
      </c>
      <c r="I22" s="42">
        <v>129</v>
      </c>
      <c r="J22" s="42">
        <v>108</v>
      </c>
      <c r="K22" s="42"/>
      <c r="L22" s="42"/>
      <c r="M22" s="191"/>
      <c r="N22" s="1"/>
      <c r="P22" s="39"/>
    </row>
    <row r="23" spans="1:16" ht="11.25" customHeight="1">
      <c r="A23" s="184">
        <v>5</v>
      </c>
      <c r="B23" s="192" t="s">
        <v>210</v>
      </c>
      <c r="C23" s="297" t="s">
        <v>211</v>
      </c>
      <c r="D23" s="187" t="s">
        <v>102</v>
      </c>
      <c r="E23" s="187" t="s">
        <v>84</v>
      </c>
      <c r="F23" s="187">
        <v>110</v>
      </c>
      <c r="G23" s="186">
        <v>115</v>
      </c>
      <c r="H23" s="186">
        <v>134</v>
      </c>
      <c r="I23" s="186">
        <v>125</v>
      </c>
      <c r="J23" s="186">
        <v>102</v>
      </c>
      <c r="K23" s="186"/>
      <c r="L23" s="186"/>
      <c r="M23" s="193"/>
      <c r="N23" s="1"/>
      <c r="P23" s="39"/>
    </row>
    <row r="24" spans="1:16" ht="11.25" customHeight="1">
      <c r="A24" s="179">
        <v>1</v>
      </c>
      <c r="B24" s="307" t="s">
        <v>107</v>
      </c>
      <c r="C24" s="307" t="s">
        <v>108</v>
      </c>
      <c r="D24" s="180" t="s">
        <v>109</v>
      </c>
      <c r="E24" s="180" t="s">
        <v>84</v>
      </c>
      <c r="F24" s="180">
        <v>187</v>
      </c>
      <c r="G24" s="180">
        <v>193</v>
      </c>
      <c r="H24" s="189">
        <v>182</v>
      </c>
      <c r="I24" s="189">
        <v>192</v>
      </c>
      <c r="J24" s="189">
        <v>183</v>
      </c>
      <c r="K24" s="189">
        <v>190</v>
      </c>
      <c r="L24" s="189"/>
      <c r="M24" s="181"/>
      <c r="N24" s="1"/>
      <c r="P24" s="40"/>
    </row>
    <row r="25" spans="1:16" ht="11.25" customHeight="1">
      <c r="A25" s="182">
        <v>2</v>
      </c>
      <c r="B25" s="53" t="s">
        <v>110</v>
      </c>
      <c r="C25" s="53" t="s">
        <v>111</v>
      </c>
      <c r="D25" s="42" t="s">
        <v>109</v>
      </c>
      <c r="E25" s="42" t="s">
        <v>99</v>
      </c>
      <c r="F25" s="42">
        <v>173</v>
      </c>
      <c r="G25" s="42">
        <v>176</v>
      </c>
      <c r="H25" s="42">
        <v>176</v>
      </c>
      <c r="I25" s="42">
        <v>181</v>
      </c>
      <c r="J25" s="42">
        <v>161</v>
      </c>
      <c r="K25" s="42">
        <v>177</v>
      </c>
      <c r="L25" s="42"/>
      <c r="M25" s="183"/>
      <c r="N25" s="1"/>
      <c r="P25" s="40"/>
    </row>
    <row r="26" spans="1:16" ht="11.25" customHeight="1">
      <c r="A26" s="182">
        <v>3</v>
      </c>
      <c r="B26" s="49" t="s">
        <v>113</v>
      </c>
      <c r="C26" s="53" t="s">
        <v>114</v>
      </c>
      <c r="D26" s="39" t="s">
        <v>109</v>
      </c>
      <c r="E26" s="39" t="s">
        <v>99</v>
      </c>
      <c r="F26" s="39">
        <v>171</v>
      </c>
      <c r="G26" s="42">
        <v>178</v>
      </c>
      <c r="H26" s="42">
        <v>182</v>
      </c>
      <c r="I26" s="42">
        <v>179</v>
      </c>
      <c r="J26" s="42">
        <v>179</v>
      </c>
      <c r="K26" s="42">
        <v>172</v>
      </c>
      <c r="L26" s="42"/>
      <c r="M26" s="183"/>
      <c r="N26" s="1"/>
      <c r="P26" s="40"/>
    </row>
    <row r="27" spans="1:16" ht="11.25" customHeight="1">
      <c r="A27" s="182">
        <v>4</v>
      </c>
      <c r="B27" s="53" t="s">
        <v>225</v>
      </c>
      <c r="C27" s="53" t="s">
        <v>226</v>
      </c>
      <c r="D27" s="42" t="s">
        <v>109</v>
      </c>
      <c r="E27" s="42" t="s">
        <v>99</v>
      </c>
      <c r="F27" s="42">
        <v>161</v>
      </c>
      <c r="G27" s="39">
        <v>149</v>
      </c>
      <c r="H27" s="42">
        <v>138</v>
      </c>
      <c r="I27" s="42">
        <v>155</v>
      </c>
      <c r="J27" s="42"/>
      <c r="K27" s="42">
        <v>164</v>
      </c>
      <c r="L27" s="42"/>
      <c r="M27" s="183"/>
      <c r="N27" s="1"/>
      <c r="P27" s="39"/>
    </row>
    <row r="28" spans="1:16" ht="11.25" customHeight="1">
      <c r="A28" s="184">
        <v>5</v>
      </c>
      <c r="B28" s="185" t="s">
        <v>223</v>
      </c>
      <c r="C28" s="185" t="s">
        <v>224</v>
      </c>
      <c r="D28" s="186" t="s">
        <v>109</v>
      </c>
      <c r="E28" s="186" t="s">
        <v>84</v>
      </c>
      <c r="F28" s="186">
        <v>163</v>
      </c>
      <c r="G28" s="186">
        <v>147</v>
      </c>
      <c r="H28" s="186">
        <v>167</v>
      </c>
      <c r="I28" s="186">
        <v>176</v>
      </c>
      <c r="J28" s="186">
        <v>150</v>
      </c>
      <c r="K28" s="186"/>
      <c r="L28" s="186"/>
      <c r="M28" s="188"/>
      <c r="N28" s="1"/>
      <c r="O28" s="40"/>
      <c r="P28" s="39"/>
    </row>
    <row r="29" spans="1:15" ht="11.25" customHeight="1">
      <c r="A29" s="179">
        <v>1</v>
      </c>
      <c r="B29" s="56" t="s">
        <v>215</v>
      </c>
      <c r="C29" s="56" t="s">
        <v>216</v>
      </c>
      <c r="D29" s="39" t="s">
        <v>116</v>
      </c>
      <c r="E29" s="39" t="s">
        <v>84</v>
      </c>
      <c r="F29" s="189">
        <v>148</v>
      </c>
      <c r="G29" s="189">
        <v>136</v>
      </c>
      <c r="H29" s="189">
        <v>144</v>
      </c>
      <c r="I29" s="180">
        <v>166</v>
      </c>
      <c r="J29" s="180">
        <v>175</v>
      </c>
      <c r="K29" s="180"/>
      <c r="L29" s="180"/>
      <c r="M29" s="181"/>
      <c r="N29" s="1"/>
      <c r="O29" s="39"/>
    </row>
    <row r="30" spans="1:15" ht="11.25" customHeight="1">
      <c r="A30" s="182">
        <v>2</v>
      </c>
      <c r="B30" s="53" t="s">
        <v>112</v>
      </c>
      <c r="C30" s="53" t="s">
        <v>86</v>
      </c>
      <c r="D30" s="42" t="s">
        <v>116</v>
      </c>
      <c r="E30" s="42" t="s">
        <v>99</v>
      </c>
      <c r="F30" s="42">
        <v>170</v>
      </c>
      <c r="G30" s="42">
        <v>162</v>
      </c>
      <c r="H30" s="42">
        <v>171</v>
      </c>
      <c r="I30" s="42">
        <v>169</v>
      </c>
      <c r="J30" s="42">
        <v>166</v>
      </c>
      <c r="K30" s="42"/>
      <c r="L30" s="42"/>
      <c r="M30" s="183"/>
      <c r="N30" s="1"/>
      <c r="O30" s="39"/>
    </row>
    <row r="31" spans="1:15" ht="11.25" customHeight="1">
      <c r="A31" s="182">
        <v>3</v>
      </c>
      <c r="B31" s="56" t="s">
        <v>117</v>
      </c>
      <c r="C31" s="56" t="s">
        <v>118</v>
      </c>
      <c r="D31" s="39" t="s">
        <v>116</v>
      </c>
      <c r="E31" s="39" t="s">
        <v>99</v>
      </c>
      <c r="F31" s="39">
        <v>155</v>
      </c>
      <c r="G31" s="39">
        <v>157</v>
      </c>
      <c r="H31" s="39">
        <v>156</v>
      </c>
      <c r="I31" s="39">
        <v>143</v>
      </c>
      <c r="J31" s="39">
        <v>157</v>
      </c>
      <c r="K31" s="39"/>
      <c r="L31" s="39"/>
      <c r="M31" s="183"/>
      <c r="N31" s="1"/>
      <c r="O31" s="39"/>
    </row>
    <row r="32" spans="1:15" ht="11.25" customHeight="1">
      <c r="A32" s="182">
        <v>4</v>
      </c>
      <c r="B32" s="53" t="s">
        <v>217</v>
      </c>
      <c r="C32" s="53" t="s">
        <v>218</v>
      </c>
      <c r="D32" s="42" t="s">
        <v>116</v>
      </c>
      <c r="E32" s="42" t="s">
        <v>84</v>
      </c>
      <c r="F32" s="42">
        <v>146</v>
      </c>
      <c r="G32" s="42"/>
      <c r="H32" s="42">
        <v>160</v>
      </c>
      <c r="I32" s="39">
        <v>160</v>
      </c>
      <c r="J32" s="39">
        <v>154</v>
      </c>
      <c r="K32" s="39"/>
      <c r="L32" s="39"/>
      <c r="M32" s="183"/>
      <c r="N32" s="1"/>
      <c r="O32" s="40"/>
    </row>
    <row r="33" spans="1:17" ht="11.25" customHeight="1">
      <c r="A33" s="184">
        <v>5</v>
      </c>
      <c r="B33" s="185" t="s">
        <v>115</v>
      </c>
      <c r="C33" s="185" t="s">
        <v>86</v>
      </c>
      <c r="D33" s="186" t="s">
        <v>116</v>
      </c>
      <c r="E33" s="186" t="s">
        <v>99</v>
      </c>
      <c r="F33" s="186">
        <v>165</v>
      </c>
      <c r="G33" s="186">
        <v>175</v>
      </c>
      <c r="H33" s="186">
        <v>169</v>
      </c>
      <c r="I33" s="186"/>
      <c r="J33" s="186"/>
      <c r="K33" s="186"/>
      <c r="L33" s="186"/>
      <c r="M33" s="188"/>
      <c r="N33" s="1"/>
      <c r="O33" s="40"/>
      <c r="P33" s="40"/>
      <c r="Q33" s="40"/>
    </row>
    <row r="34" spans="1:17" ht="11.25" customHeight="1">
      <c r="A34" s="179">
        <v>1</v>
      </c>
      <c r="B34" s="308" t="s">
        <v>122</v>
      </c>
      <c r="C34" s="307" t="s">
        <v>123</v>
      </c>
      <c r="D34" s="180" t="s">
        <v>121</v>
      </c>
      <c r="E34" s="189" t="s">
        <v>84</v>
      </c>
      <c r="F34" s="180">
        <v>182</v>
      </c>
      <c r="G34" s="180">
        <v>191</v>
      </c>
      <c r="H34" s="180">
        <v>183</v>
      </c>
      <c r="I34" s="180">
        <v>182</v>
      </c>
      <c r="J34" s="180">
        <v>189</v>
      </c>
      <c r="K34" s="180">
        <v>188</v>
      </c>
      <c r="L34" s="180"/>
      <c r="M34" s="190"/>
      <c r="N34" s="1"/>
      <c r="O34" s="40"/>
      <c r="P34" s="40"/>
      <c r="Q34" s="40"/>
    </row>
    <row r="35" spans="1:17" ht="11.25" customHeight="1">
      <c r="A35" s="182">
        <v>2</v>
      </c>
      <c r="B35" s="49" t="s">
        <v>119</v>
      </c>
      <c r="C35" s="53" t="s">
        <v>120</v>
      </c>
      <c r="D35" s="42" t="s">
        <v>121</v>
      </c>
      <c r="E35" s="42" t="s">
        <v>84</v>
      </c>
      <c r="F35" s="42">
        <v>186</v>
      </c>
      <c r="G35" s="42">
        <v>187</v>
      </c>
      <c r="H35" s="42">
        <v>184</v>
      </c>
      <c r="I35" s="42">
        <v>190</v>
      </c>
      <c r="J35" s="42">
        <v>180</v>
      </c>
      <c r="K35" s="42">
        <v>187</v>
      </c>
      <c r="L35" s="42"/>
      <c r="M35" s="191"/>
      <c r="N35" s="1"/>
      <c r="O35" s="40"/>
      <c r="P35" s="40"/>
      <c r="Q35" s="40"/>
    </row>
    <row r="36" spans="1:17" ht="11.25" customHeight="1">
      <c r="A36" s="182">
        <v>3</v>
      </c>
      <c r="B36" s="49" t="s">
        <v>228</v>
      </c>
      <c r="C36" s="53" t="s">
        <v>227</v>
      </c>
      <c r="D36" s="42" t="s">
        <v>121</v>
      </c>
      <c r="E36" s="39" t="s">
        <v>84</v>
      </c>
      <c r="F36" s="42">
        <v>151</v>
      </c>
      <c r="G36" s="42">
        <v>171</v>
      </c>
      <c r="H36" s="42">
        <v>172</v>
      </c>
      <c r="I36" s="42">
        <v>174</v>
      </c>
      <c r="J36" s="42">
        <v>167</v>
      </c>
      <c r="K36" s="42">
        <v>171</v>
      </c>
      <c r="L36" s="42"/>
      <c r="M36" s="191"/>
      <c r="N36" s="1"/>
      <c r="O36" s="40"/>
      <c r="P36" s="40"/>
      <c r="Q36" s="40"/>
    </row>
    <row r="37" spans="1:17" ht="11.25" customHeight="1">
      <c r="A37" s="182">
        <v>4</v>
      </c>
      <c r="B37" s="49" t="s">
        <v>126</v>
      </c>
      <c r="C37" s="56" t="s">
        <v>127</v>
      </c>
      <c r="D37" s="42" t="s">
        <v>121</v>
      </c>
      <c r="E37" s="39" t="s">
        <v>84</v>
      </c>
      <c r="F37" s="42">
        <v>162</v>
      </c>
      <c r="G37" s="42">
        <v>175</v>
      </c>
      <c r="H37" s="42">
        <v>148</v>
      </c>
      <c r="I37" s="42">
        <v>171</v>
      </c>
      <c r="J37" s="42">
        <v>168</v>
      </c>
      <c r="K37" s="42">
        <v>161</v>
      </c>
      <c r="L37" s="42"/>
      <c r="M37" s="191"/>
      <c r="N37" s="1"/>
      <c r="O37" s="40"/>
      <c r="P37" s="40"/>
      <c r="Q37" s="40"/>
    </row>
    <row r="38" spans="1:17" ht="11.25" customHeight="1">
      <c r="A38" s="184">
        <v>5</v>
      </c>
      <c r="B38" s="192" t="s">
        <v>124</v>
      </c>
      <c r="C38" s="185" t="s">
        <v>125</v>
      </c>
      <c r="D38" s="186" t="s">
        <v>121</v>
      </c>
      <c r="E38" s="186" t="s">
        <v>84</v>
      </c>
      <c r="F38" s="186">
        <v>178</v>
      </c>
      <c r="G38" s="186">
        <v>0</v>
      </c>
      <c r="H38" s="186"/>
      <c r="I38" s="186"/>
      <c r="J38" s="186"/>
      <c r="K38" s="186"/>
      <c r="L38" s="186"/>
      <c r="M38" s="188"/>
      <c r="N38" s="1"/>
      <c r="O38" s="40"/>
      <c r="P38" s="40"/>
      <c r="Q38" s="40"/>
    </row>
    <row r="39" spans="1:19" ht="11.25" customHeight="1">
      <c r="A39" s="179">
        <v>1</v>
      </c>
      <c r="B39" s="308" t="s">
        <v>232</v>
      </c>
      <c r="C39" s="307" t="s">
        <v>233</v>
      </c>
      <c r="D39" s="180" t="s">
        <v>231</v>
      </c>
      <c r="E39" s="180" t="s">
        <v>84</v>
      </c>
      <c r="F39" s="180">
        <v>170</v>
      </c>
      <c r="G39" s="180">
        <v>162</v>
      </c>
      <c r="H39" s="180">
        <v>171</v>
      </c>
      <c r="I39" s="180">
        <v>166</v>
      </c>
      <c r="J39" s="180">
        <v>183</v>
      </c>
      <c r="K39" s="180"/>
      <c r="L39" s="180"/>
      <c r="M39" s="181"/>
      <c r="N39" s="1"/>
      <c r="O39" s="40"/>
      <c r="P39" s="56"/>
      <c r="Q39" s="42"/>
      <c r="R39" s="39"/>
      <c r="S39" s="42"/>
    </row>
    <row r="40" spans="1:19" ht="11.25" customHeight="1">
      <c r="A40" s="182">
        <v>2</v>
      </c>
      <c r="B40" s="49" t="s">
        <v>234</v>
      </c>
      <c r="C40" s="53" t="s">
        <v>235</v>
      </c>
      <c r="D40" s="42" t="s">
        <v>231</v>
      </c>
      <c r="E40" s="42" t="s">
        <v>84</v>
      </c>
      <c r="F40" s="42">
        <v>170</v>
      </c>
      <c r="G40" s="42">
        <v>160</v>
      </c>
      <c r="H40" s="42">
        <v>160</v>
      </c>
      <c r="I40" s="42">
        <v>176</v>
      </c>
      <c r="J40" s="42">
        <v>176</v>
      </c>
      <c r="K40" s="39"/>
      <c r="L40" s="39"/>
      <c r="M40" s="183"/>
      <c r="N40" s="1"/>
      <c r="O40" s="39"/>
      <c r="P40" s="39"/>
      <c r="Q40" s="42"/>
      <c r="R40" s="39"/>
      <c r="S40" s="42"/>
    </row>
    <row r="41" spans="1:19" ht="11.25" customHeight="1">
      <c r="A41" s="182">
        <v>3</v>
      </c>
      <c r="B41" s="49" t="s">
        <v>236</v>
      </c>
      <c r="C41" s="53" t="s">
        <v>237</v>
      </c>
      <c r="D41" s="42" t="s">
        <v>231</v>
      </c>
      <c r="E41" s="42" t="s">
        <v>84</v>
      </c>
      <c r="F41" s="42">
        <v>160</v>
      </c>
      <c r="G41" s="42"/>
      <c r="H41" s="39">
        <v>171</v>
      </c>
      <c r="I41" s="42">
        <v>172</v>
      </c>
      <c r="J41" s="42">
        <v>175</v>
      </c>
      <c r="K41" s="42"/>
      <c r="L41" s="42"/>
      <c r="M41" s="191"/>
      <c r="N41" s="1"/>
      <c r="O41" s="39"/>
      <c r="P41" s="39"/>
      <c r="Q41" s="40"/>
      <c r="R41" s="40"/>
      <c r="S41" s="42"/>
    </row>
    <row r="42" spans="1:19" ht="11.25" customHeight="1">
      <c r="A42" s="182">
        <v>4</v>
      </c>
      <c r="B42" s="49" t="s">
        <v>81</v>
      </c>
      <c r="C42" s="53" t="s">
        <v>238</v>
      </c>
      <c r="D42" s="42" t="s">
        <v>231</v>
      </c>
      <c r="E42" s="42" t="s">
        <v>84</v>
      </c>
      <c r="F42" s="42">
        <v>160</v>
      </c>
      <c r="G42" s="42">
        <v>166</v>
      </c>
      <c r="H42" s="42">
        <v>161</v>
      </c>
      <c r="I42" s="42">
        <v>157</v>
      </c>
      <c r="J42" s="42">
        <v>144</v>
      </c>
      <c r="K42" s="42"/>
      <c r="L42" s="42"/>
      <c r="M42" s="183"/>
      <c r="N42" s="1"/>
      <c r="O42" s="39"/>
      <c r="P42" s="39"/>
      <c r="Q42" s="40"/>
      <c r="R42" s="40"/>
      <c r="S42" s="42"/>
    </row>
    <row r="43" spans="1:19" ht="11.25" customHeight="1">
      <c r="A43" s="182">
        <v>5</v>
      </c>
      <c r="B43" s="49" t="s">
        <v>234</v>
      </c>
      <c r="C43" s="56" t="s">
        <v>239</v>
      </c>
      <c r="D43" s="42" t="s">
        <v>231</v>
      </c>
      <c r="E43" s="39" t="s">
        <v>84</v>
      </c>
      <c r="F43" s="42">
        <v>146</v>
      </c>
      <c r="G43" s="39">
        <v>140</v>
      </c>
      <c r="H43" s="42">
        <v>157</v>
      </c>
      <c r="I43" s="39">
        <v>151</v>
      </c>
      <c r="J43" s="39"/>
      <c r="K43" s="42"/>
      <c r="L43" s="42"/>
      <c r="M43" s="183"/>
      <c r="N43" s="1"/>
      <c r="O43" s="39"/>
      <c r="P43" s="40"/>
      <c r="Q43" s="42"/>
      <c r="R43" s="39"/>
      <c r="S43" s="42"/>
    </row>
    <row r="44" spans="1:26" s="40" customFormat="1" ht="11.25" customHeight="1">
      <c r="A44" s="179">
        <v>1</v>
      </c>
      <c r="B44" s="315" t="s">
        <v>130</v>
      </c>
      <c r="C44" s="315" t="s">
        <v>131</v>
      </c>
      <c r="D44" s="180" t="s">
        <v>129</v>
      </c>
      <c r="E44" s="180" t="s">
        <v>84</v>
      </c>
      <c r="F44" s="189">
        <v>185</v>
      </c>
      <c r="G44" s="189">
        <v>189</v>
      </c>
      <c r="H44" s="189">
        <v>181</v>
      </c>
      <c r="I44" s="189"/>
      <c r="J44" s="180">
        <v>180</v>
      </c>
      <c r="K44" s="189">
        <v>184</v>
      </c>
      <c r="L44" s="189"/>
      <c r="M44" s="181"/>
      <c r="O44" s="39"/>
      <c r="Q44" s="42"/>
      <c r="R44" s="42"/>
      <c r="S44" s="39"/>
      <c r="T44" s="39"/>
      <c r="U44" s="39"/>
      <c r="V44" s="39"/>
      <c r="W44" s="39"/>
      <c r="X44" s="39"/>
      <c r="Y44" s="39"/>
      <c r="Z44" s="39"/>
    </row>
    <row r="45" spans="1:30" ht="11.25" customHeight="1">
      <c r="A45" s="182">
        <v>2</v>
      </c>
      <c r="B45" s="53" t="s">
        <v>132</v>
      </c>
      <c r="C45" s="67" t="s">
        <v>104</v>
      </c>
      <c r="D45" s="42" t="s">
        <v>129</v>
      </c>
      <c r="E45" s="42" t="s">
        <v>84</v>
      </c>
      <c r="F45" s="42">
        <v>170</v>
      </c>
      <c r="G45" s="42">
        <v>164</v>
      </c>
      <c r="H45" s="39">
        <v>162</v>
      </c>
      <c r="I45" s="42">
        <v>165</v>
      </c>
      <c r="J45" s="42">
        <v>167</v>
      </c>
      <c r="K45" s="42">
        <v>168</v>
      </c>
      <c r="L45" s="42"/>
      <c r="M45" s="183"/>
      <c r="N45" s="1"/>
      <c r="O45" s="39"/>
      <c r="P45" s="40"/>
      <c r="Q45" s="40"/>
      <c r="R45" s="40"/>
      <c r="S45" s="39"/>
      <c r="T45" s="39"/>
      <c r="U45" s="39"/>
      <c r="V45" s="39"/>
      <c r="W45" s="39"/>
      <c r="X45" s="39"/>
      <c r="Y45" s="39"/>
      <c r="Z45" s="39"/>
      <c r="AA45" s="40"/>
      <c r="AB45" s="40"/>
      <c r="AC45" s="40"/>
      <c r="AD45" s="40"/>
    </row>
    <row r="46" spans="1:30" ht="11.25" customHeight="1">
      <c r="A46" s="182">
        <v>3</v>
      </c>
      <c r="B46" s="40" t="s">
        <v>259</v>
      </c>
      <c r="C46" s="161" t="s">
        <v>127</v>
      </c>
      <c r="D46" s="42" t="s">
        <v>129</v>
      </c>
      <c r="E46" s="42" t="s">
        <v>84</v>
      </c>
      <c r="F46" s="42">
        <v>160</v>
      </c>
      <c r="G46" s="39">
        <v>169</v>
      </c>
      <c r="H46" s="42">
        <v>160</v>
      </c>
      <c r="I46" s="39">
        <v>166</v>
      </c>
      <c r="J46" s="39">
        <v>176</v>
      </c>
      <c r="K46" s="42">
        <v>163</v>
      </c>
      <c r="L46" s="42"/>
      <c r="M46" s="183"/>
      <c r="N46" s="1"/>
      <c r="O46" s="39"/>
      <c r="P46" s="39"/>
      <c r="Q46" s="40"/>
      <c r="R46" s="40"/>
      <c r="S46" s="39"/>
      <c r="T46" s="39"/>
      <c r="U46" s="39"/>
      <c r="V46" s="39"/>
      <c r="W46" s="39"/>
      <c r="X46" s="39"/>
      <c r="Y46" s="39"/>
      <c r="Z46" s="39"/>
      <c r="AA46" s="40"/>
      <c r="AB46" s="40"/>
      <c r="AC46" s="40"/>
      <c r="AD46" s="40"/>
    </row>
    <row r="47" spans="1:30" ht="11.25" customHeight="1">
      <c r="A47" s="182">
        <v>4</v>
      </c>
      <c r="B47" s="40" t="s">
        <v>133</v>
      </c>
      <c r="C47" s="67" t="s">
        <v>82</v>
      </c>
      <c r="D47" s="42" t="s">
        <v>129</v>
      </c>
      <c r="E47" s="42" t="s">
        <v>84</v>
      </c>
      <c r="F47" s="39">
        <v>164</v>
      </c>
      <c r="G47" s="42">
        <v>169</v>
      </c>
      <c r="H47" s="42">
        <v>170</v>
      </c>
      <c r="I47" s="42">
        <v>165</v>
      </c>
      <c r="J47" s="42"/>
      <c r="K47" s="42">
        <v>162</v>
      </c>
      <c r="L47" s="39"/>
      <c r="M47" s="183"/>
      <c r="N47" s="40"/>
      <c r="O47" s="40"/>
      <c r="P47" s="39"/>
      <c r="Q47" s="40"/>
      <c r="R47" s="40"/>
      <c r="S47" s="39"/>
      <c r="T47" s="39"/>
      <c r="U47" s="39"/>
      <c r="V47" s="39"/>
      <c r="W47" s="39"/>
      <c r="X47" s="39"/>
      <c r="Y47" s="39"/>
      <c r="Z47" s="39"/>
      <c r="AA47" s="40"/>
      <c r="AB47" s="40"/>
      <c r="AC47" s="40"/>
      <c r="AD47" s="40"/>
    </row>
    <row r="48" spans="1:30" ht="11.25" customHeight="1">
      <c r="A48" s="184">
        <v>5</v>
      </c>
      <c r="B48" s="298" t="s">
        <v>212</v>
      </c>
      <c r="C48" s="298" t="s">
        <v>205</v>
      </c>
      <c r="D48" s="186" t="s">
        <v>129</v>
      </c>
      <c r="E48" s="186" t="s">
        <v>84</v>
      </c>
      <c r="F48" s="186">
        <v>150</v>
      </c>
      <c r="G48" s="186">
        <v>122</v>
      </c>
      <c r="H48" s="186">
        <v>156</v>
      </c>
      <c r="I48" s="186">
        <v>139</v>
      </c>
      <c r="J48" s="187">
        <v>122</v>
      </c>
      <c r="K48" s="187">
        <v>140</v>
      </c>
      <c r="L48" s="186"/>
      <c r="M48" s="188"/>
      <c r="N48" s="40"/>
      <c r="O48" s="40"/>
      <c r="P48" s="67"/>
      <c r="Q48" s="42"/>
      <c r="R48" s="42"/>
      <c r="S48" s="39"/>
      <c r="T48" s="39"/>
      <c r="U48" s="39"/>
      <c r="V48" s="39"/>
      <c r="W48" s="39"/>
      <c r="X48" s="39"/>
      <c r="Y48" s="39"/>
      <c r="Z48" s="39"/>
      <c r="AA48" s="40"/>
      <c r="AB48" s="40"/>
      <c r="AC48" s="40"/>
      <c r="AD48" s="40"/>
    </row>
    <row r="49" spans="1:16" ht="11.25" customHeight="1">
      <c r="A49" s="179">
        <v>1</v>
      </c>
      <c r="B49" s="316" t="s">
        <v>139</v>
      </c>
      <c r="C49" s="316" t="s">
        <v>140</v>
      </c>
      <c r="D49" s="180" t="s">
        <v>134</v>
      </c>
      <c r="E49" s="189" t="s">
        <v>84</v>
      </c>
      <c r="F49" s="189">
        <v>165</v>
      </c>
      <c r="G49" s="189">
        <v>164</v>
      </c>
      <c r="H49" s="189">
        <v>149</v>
      </c>
      <c r="I49" s="189"/>
      <c r="J49" s="189">
        <v>154</v>
      </c>
      <c r="K49" s="189">
        <v>168</v>
      </c>
      <c r="L49" s="189"/>
      <c r="M49" s="181"/>
      <c r="N49" s="1"/>
      <c r="P49" s="39"/>
    </row>
    <row r="50" spans="1:16" ht="11.25" customHeight="1">
      <c r="A50" s="182">
        <v>2</v>
      </c>
      <c r="B50" s="40" t="s">
        <v>190</v>
      </c>
      <c r="C50" s="40" t="s">
        <v>191</v>
      </c>
      <c r="D50" s="42" t="s">
        <v>134</v>
      </c>
      <c r="E50" s="42" t="s">
        <v>99</v>
      </c>
      <c r="F50" s="39">
        <v>148</v>
      </c>
      <c r="G50" s="42"/>
      <c r="H50" s="39">
        <v>146</v>
      </c>
      <c r="I50" s="42">
        <v>132</v>
      </c>
      <c r="J50" s="42"/>
      <c r="K50" s="39">
        <v>143</v>
      </c>
      <c r="L50" s="39"/>
      <c r="M50" s="183"/>
      <c r="N50" s="1"/>
      <c r="P50" s="39"/>
    </row>
    <row r="51" spans="1:14" ht="11.25" customHeight="1">
      <c r="A51" s="182">
        <v>3</v>
      </c>
      <c r="B51" s="56" t="s">
        <v>135</v>
      </c>
      <c r="C51" s="56" t="s">
        <v>136</v>
      </c>
      <c r="D51" s="42" t="s">
        <v>134</v>
      </c>
      <c r="E51" s="39" t="s">
        <v>84</v>
      </c>
      <c r="F51" s="39">
        <v>161</v>
      </c>
      <c r="G51" s="39">
        <v>163</v>
      </c>
      <c r="H51" s="39">
        <v>170</v>
      </c>
      <c r="I51" s="39">
        <v>170</v>
      </c>
      <c r="J51" s="39">
        <v>174</v>
      </c>
      <c r="K51" s="39"/>
      <c r="L51" s="39"/>
      <c r="M51" s="183"/>
      <c r="N51" s="1"/>
    </row>
    <row r="52" spans="1:14" ht="11.25" customHeight="1">
      <c r="A52" s="182">
        <v>4</v>
      </c>
      <c r="B52" s="40" t="s">
        <v>137</v>
      </c>
      <c r="C52" s="40" t="s">
        <v>138</v>
      </c>
      <c r="D52" s="42" t="s">
        <v>134</v>
      </c>
      <c r="E52" s="39" t="s">
        <v>84</v>
      </c>
      <c r="F52" s="39">
        <v>172</v>
      </c>
      <c r="G52" s="39">
        <v>172</v>
      </c>
      <c r="H52" s="39"/>
      <c r="I52" s="39">
        <v>161</v>
      </c>
      <c r="J52" s="39">
        <v>162</v>
      </c>
      <c r="K52" s="39"/>
      <c r="L52" s="42"/>
      <c r="M52" s="183"/>
      <c r="N52" s="1"/>
    </row>
    <row r="53" spans="1:14" ht="11.25" customHeight="1">
      <c r="A53" s="184">
        <v>5</v>
      </c>
      <c r="B53" s="297" t="s">
        <v>229</v>
      </c>
      <c r="C53" s="297" t="s">
        <v>230</v>
      </c>
      <c r="D53" s="186" t="s">
        <v>134</v>
      </c>
      <c r="E53" s="187" t="s">
        <v>99</v>
      </c>
      <c r="F53" s="187">
        <v>153</v>
      </c>
      <c r="G53" s="187">
        <v>137</v>
      </c>
      <c r="H53" s="186">
        <v>152</v>
      </c>
      <c r="I53" s="187">
        <v>158</v>
      </c>
      <c r="J53" s="187"/>
      <c r="K53" s="186"/>
      <c r="L53" s="187"/>
      <c r="M53" s="188"/>
      <c r="N53" s="1"/>
    </row>
    <row r="54" spans="1:13" ht="12.75">
      <c r="A54" s="179">
        <v>1</v>
      </c>
      <c r="B54" s="316" t="s">
        <v>103</v>
      </c>
      <c r="C54" s="316" t="s">
        <v>104</v>
      </c>
      <c r="D54" s="180" t="s">
        <v>213</v>
      </c>
      <c r="E54" s="189" t="s">
        <v>84</v>
      </c>
      <c r="F54" s="189">
        <v>160</v>
      </c>
      <c r="G54" s="189">
        <v>166</v>
      </c>
      <c r="H54" s="189">
        <v>167</v>
      </c>
      <c r="I54" s="189">
        <v>160</v>
      </c>
      <c r="J54" s="189">
        <v>154</v>
      </c>
      <c r="K54" s="189">
        <v>157</v>
      </c>
      <c r="L54" s="189"/>
      <c r="M54" s="181"/>
    </row>
    <row r="55" spans="1:13" ht="12.75">
      <c r="A55" s="182">
        <v>2</v>
      </c>
      <c r="B55" s="56" t="s">
        <v>105</v>
      </c>
      <c r="C55" s="56" t="s">
        <v>106</v>
      </c>
      <c r="D55" s="42" t="s">
        <v>213</v>
      </c>
      <c r="E55" s="39" t="s">
        <v>84</v>
      </c>
      <c r="F55" s="39">
        <v>124</v>
      </c>
      <c r="G55" s="39">
        <v>132</v>
      </c>
      <c r="H55" s="39">
        <v>125</v>
      </c>
      <c r="I55" s="39">
        <v>136</v>
      </c>
      <c r="J55" s="39">
        <v>114</v>
      </c>
      <c r="K55" s="39">
        <v>106</v>
      </c>
      <c r="L55" s="39"/>
      <c r="M55" s="183"/>
    </row>
    <row r="56" spans="1:13" ht="12.75">
      <c r="A56" s="182">
        <v>3</v>
      </c>
      <c r="B56" s="40" t="s">
        <v>276</v>
      </c>
      <c r="C56" s="40" t="s">
        <v>277</v>
      </c>
      <c r="D56" s="42" t="s">
        <v>213</v>
      </c>
      <c r="E56" s="42" t="s">
        <v>84</v>
      </c>
      <c r="F56" s="39"/>
      <c r="G56" s="42"/>
      <c r="H56" s="42"/>
      <c r="I56" s="42"/>
      <c r="J56" s="42">
        <v>127</v>
      </c>
      <c r="K56" s="39"/>
      <c r="L56" s="39"/>
      <c r="M56" s="183"/>
    </row>
    <row r="57" spans="1:13" ht="12.75">
      <c r="A57" s="182">
        <v>4</v>
      </c>
      <c r="B57" s="56" t="s">
        <v>214</v>
      </c>
      <c r="C57" s="56" t="s">
        <v>104</v>
      </c>
      <c r="D57" s="42" t="s">
        <v>213</v>
      </c>
      <c r="E57" s="39" t="s">
        <v>84</v>
      </c>
      <c r="F57" s="39">
        <v>50</v>
      </c>
      <c r="G57" s="39"/>
      <c r="H57" s="39"/>
      <c r="I57" s="39"/>
      <c r="J57" s="39"/>
      <c r="K57" s="42"/>
      <c r="L57" s="42"/>
      <c r="M57" s="183"/>
    </row>
    <row r="58" spans="1:13" ht="12.75">
      <c r="A58" s="184">
        <v>5</v>
      </c>
      <c r="B58" s="298"/>
      <c r="C58" s="298"/>
      <c r="D58" s="186" t="s">
        <v>213</v>
      </c>
      <c r="E58" s="187"/>
      <c r="F58" s="187"/>
      <c r="G58" s="187"/>
      <c r="H58" s="187"/>
      <c r="I58" s="187"/>
      <c r="J58" s="187"/>
      <c r="K58" s="187"/>
      <c r="L58" s="187"/>
      <c r="M58" s="188"/>
    </row>
  </sheetData>
  <sheetProtection selectLockedCells="1" selectUnlockedCells="1"/>
  <printOptions/>
  <pageMargins left="0.39375" right="0.39375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4" customWidth="1"/>
    <col min="2" max="2" width="14.57421875" style="35" customWidth="1"/>
    <col min="3" max="3" width="13.140625" style="34" customWidth="1"/>
    <col min="4" max="4" width="6.00390625" style="34" customWidth="1"/>
    <col min="5" max="5" width="4.421875" style="34" customWidth="1"/>
    <col min="6" max="12" width="5.140625" style="34" customWidth="1"/>
    <col min="13" max="14" width="8.8515625" style="284" customWidth="1"/>
    <col min="15" max="16384" width="11.421875" style="1" customWidth="1"/>
  </cols>
  <sheetData>
    <row r="1" spans="1:14" ht="15.75" customHeight="1">
      <c r="A1" s="39"/>
      <c r="B1" s="56"/>
      <c r="C1" s="39"/>
      <c r="D1" s="39"/>
      <c r="E1" s="277" t="s">
        <v>141</v>
      </c>
      <c r="F1" s="39"/>
      <c r="G1" s="39"/>
      <c r="H1" s="39"/>
      <c r="I1" s="39"/>
      <c r="J1" s="39"/>
      <c r="K1" s="39"/>
      <c r="L1" s="39"/>
      <c r="M1" s="278" t="s">
        <v>142</v>
      </c>
      <c r="N1" s="278" t="s">
        <v>143</v>
      </c>
    </row>
    <row r="2" spans="1:14" ht="11.25" customHeight="1">
      <c r="A2" s="39" t="s">
        <v>144</v>
      </c>
      <c r="B2" s="39" t="s">
        <v>76</v>
      </c>
      <c r="C2" s="39"/>
      <c r="D2" s="39" t="s">
        <v>77</v>
      </c>
      <c r="E2" s="39"/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>
        <v>6</v>
      </c>
      <c r="L2" s="39"/>
      <c r="M2" s="278" t="s">
        <v>279</v>
      </c>
      <c r="N2" s="279" t="s">
        <v>145</v>
      </c>
    </row>
    <row r="3" spans="1:14" ht="8.2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78"/>
      <c r="N3" s="278"/>
    </row>
    <row r="4" spans="1:15" s="281" customFormat="1" ht="12" customHeight="1">
      <c r="A4" s="42">
        <v>1</v>
      </c>
      <c r="B4" s="53" t="s">
        <v>100</v>
      </c>
      <c r="C4" s="53" t="s">
        <v>101</v>
      </c>
      <c r="D4" s="42" t="s">
        <v>102</v>
      </c>
      <c r="E4" s="42" t="s">
        <v>84</v>
      </c>
      <c r="F4" s="42">
        <v>189</v>
      </c>
      <c r="G4" s="42">
        <v>184</v>
      </c>
      <c r="H4" s="42">
        <v>192</v>
      </c>
      <c r="I4" s="42">
        <v>191</v>
      </c>
      <c r="J4" s="42"/>
      <c r="K4" s="39"/>
      <c r="L4" s="39"/>
      <c r="M4" s="296">
        <f aca="true" t="shared" si="0" ref="M4:M35">SUM(F4:K4)</f>
        <v>756</v>
      </c>
      <c r="N4" s="73">
        <f aca="true" t="shared" si="1" ref="N4:N35">AVERAGE(F4:K4)</f>
        <v>189</v>
      </c>
      <c r="O4" s="280"/>
    </row>
    <row r="5" spans="1:15" s="281" customFormat="1" ht="12" customHeight="1">
      <c r="A5" s="42">
        <v>2</v>
      </c>
      <c r="B5" s="53" t="s">
        <v>81</v>
      </c>
      <c r="C5" s="53" t="s">
        <v>82</v>
      </c>
      <c r="D5" s="42" t="s">
        <v>83</v>
      </c>
      <c r="E5" s="42" t="s">
        <v>84</v>
      </c>
      <c r="F5" s="42">
        <v>191</v>
      </c>
      <c r="G5" s="42">
        <v>187</v>
      </c>
      <c r="H5" s="42">
        <v>188</v>
      </c>
      <c r="I5" s="42">
        <v>189</v>
      </c>
      <c r="J5" s="42"/>
      <c r="K5" s="42"/>
      <c r="L5" s="42"/>
      <c r="M5" s="296">
        <f t="shared" si="0"/>
        <v>755</v>
      </c>
      <c r="N5" s="73">
        <f t="shared" si="1"/>
        <v>188.75</v>
      </c>
      <c r="O5" s="280"/>
    </row>
    <row r="6" spans="1:15" s="281" customFormat="1" ht="12" customHeight="1">
      <c r="A6" s="42">
        <v>3</v>
      </c>
      <c r="B6" s="53" t="s">
        <v>107</v>
      </c>
      <c r="C6" s="53" t="s">
        <v>108</v>
      </c>
      <c r="D6" s="42" t="s">
        <v>109</v>
      </c>
      <c r="E6" s="42" t="s">
        <v>84</v>
      </c>
      <c r="F6" s="42">
        <v>193</v>
      </c>
      <c r="G6" s="39">
        <v>182</v>
      </c>
      <c r="H6" s="39">
        <v>192</v>
      </c>
      <c r="I6" s="39">
        <v>183</v>
      </c>
      <c r="J6" s="42"/>
      <c r="K6" s="42"/>
      <c r="L6" s="42"/>
      <c r="M6" s="296">
        <f t="shared" si="0"/>
        <v>750</v>
      </c>
      <c r="N6" s="73">
        <f t="shared" si="1"/>
        <v>187.5</v>
      </c>
      <c r="O6" s="280"/>
    </row>
    <row r="7" spans="1:15" s="281" customFormat="1" ht="12" customHeight="1">
      <c r="A7" s="42">
        <v>4</v>
      </c>
      <c r="B7" s="49" t="s">
        <v>122</v>
      </c>
      <c r="C7" s="53" t="s">
        <v>123</v>
      </c>
      <c r="D7" s="42" t="s">
        <v>121</v>
      </c>
      <c r="E7" s="39" t="s">
        <v>84</v>
      </c>
      <c r="F7" s="42">
        <v>191</v>
      </c>
      <c r="G7" s="42">
        <v>183</v>
      </c>
      <c r="H7" s="42">
        <v>182</v>
      </c>
      <c r="I7" s="42">
        <v>189</v>
      </c>
      <c r="J7" s="39"/>
      <c r="K7" s="39"/>
      <c r="L7" s="39"/>
      <c r="M7" s="296">
        <f t="shared" si="0"/>
        <v>745</v>
      </c>
      <c r="N7" s="73">
        <f t="shared" si="1"/>
        <v>186.25</v>
      </c>
      <c r="O7" s="40"/>
    </row>
    <row r="8" spans="1:15" s="281" customFormat="1" ht="12" customHeight="1">
      <c r="A8" s="42">
        <v>5</v>
      </c>
      <c r="B8" s="56" t="s">
        <v>206</v>
      </c>
      <c r="C8" s="56" t="s">
        <v>207</v>
      </c>
      <c r="D8" s="39" t="s">
        <v>102</v>
      </c>
      <c r="E8" s="39" t="s">
        <v>84</v>
      </c>
      <c r="F8" s="42">
        <v>191</v>
      </c>
      <c r="G8" s="42">
        <v>181</v>
      </c>
      <c r="H8" s="42">
        <v>187</v>
      </c>
      <c r="I8" s="42">
        <v>184</v>
      </c>
      <c r="J8" s="39"/>
      <c r="K8" s="39"/>
      <c r="L8" s="39"/>
      <c r="M8" s="296">
        <f t="shared" si="0"/>
        <v>743</v>
      </c>
      <c r="N8" s="73">
        <f t="shared" si="1"/>
        <v>185.75</v>
      </c>
      <c r="O8" s="280"/>
    </row>
    <row r="9" spans="1:15" s="281" customFormat="1" ht="12" customHeight="1">
      <c r="A9" s="42">
        <v>6</v>
      </c>
      <c r="B9" s="49" t="s">
        <v>119</v>
      </c>
      <c r="C9" s="53" t="s">
        <v>120</v>
      </c>
      <c r="D9" s="42" t="s">
        <v>121</v>
      </c>
      <c r="E9" s="42" t="s">
        <v>84</v>
      </c>
      <c r="F9" s="42">
        <v>187</v>
      </c>
      <c r="G9" s="42">
        <v>184</v>
      </c>
      <c r="H9" s="42">
        <v>190</v>
      </c>
      <c r="I9" s="42">
        <v>180</v>
      </c>
      <c r="J9" s="39"/>
      <c r="K9" s="42"/>
      <c r="L9" s="42"/>
      <c r="M9" s="296">
        <f t="shared" si="0"/>
        <v>741</v>
      </c>
      <c r="N9" s="73">
        <f t="shared" si="1"/>
        <v>185.25</v>
      </c>
      <c r="O9" s="280"/>
    </row>
    <row r="10" spans="1:15" s="281" customFormat="1" ht="12" customHeight="1">
      <c r="A10" s="42">
        <v>7</v>
      </c>
      <c r="B10" s="49" t="s">
        <v>113</v>
      </c>
      <c r="C10" s="53" t="s">
        <v>114</v>
      </c>
      <c r="D10" s="39" t="s">
        <v>109</v>
      </c>
      <c r="E10" s="39" t="s">
        <v>99</v>
      </c>
      <c r="F10" s="42">
        <v>178</v>
      </c>
      <c r="G10" s="42">
        <v>182</v>
      </c>
      <c r="H10" s="42">
        <v>179</v>
      </c>
      <c r="I10" s="42">
        <v>179</v>
      </c>
      <c r="J10" s="42"/>
      <c r="K10" s="42"/>
      <c r="L10" s="42"/>
      <c r="M10" s="296">
        <f t="shared" si="0"/>
        <v>718</v>
      </c>
      <c r="N10" s="73">
        <f t="shared" si="1"/>
        <v>179.5</v>
      </c>
      <c r="O10" s="280"/>
    </row>
    <row r="11" spans="1:15" s="281" customFormat="1" ht="12" customHeight="1">
      <c r="A11" s="42">
        <v>8</v>
      </c>
      <c r="B11" s="282" t="s">
        <v>92</v>
      </c>
      <c r="C11" s="282" t="s">
        <v>93</v>
      </c>
      <c r="D11" s="282" t="s">
        <v>89</v>
      </c>
      <c r="E11" s="290" t="s">
        <v>84</v>
      </c>
      <c r="F11" s="39">
        <v>168</v>
      </c>
      <c r="G11" s="39">
        <v>177</v>
      </c>
      <c r="H11" s="39">
        <v>179</v>
      </c>
      <c r="I11" s="39">
        <v>183</v>
      </c>
      <c r="J11" s="42"/>
      <c r="K11" s="39"/>
      <c r="L11" s="39"/>
      <c r="M11" s="296">
        <f t="shared" si="0"/>
        <v>707</v>
      </c>
      <c r="N11" s="73">
        <f t="shared" si="1"/>
        <v>176.75</v>
      </c>
      <c r="O11" s="280"/>
    </row>
    <row r="12" spans="1:15" s="281" customFormat="1" ht="12" customHeight="1">
      <c r="A12" s="42">
        <v>9</v>
      </c>
      <c r="B12" s="53" t="s">
        <v>110</v>
      </c>
      <c r="C12" s="53" t="s">
        <v>111</v>
      </c>
      <c r="D12" s="42" t="s">
        <v>109</v>
      </c>
      <c r="E12" s="42" t="s">
        <v>99</v>
      </c>
      <c r="F12" s="42">
        <v>176</v>
      </c>
      <c r="G12" s="42">
        <v>176</v>
      </c>
      <c r="H12" s="42">
        <v>181</v>
      </c>
      <c r="I12" s="42">
        <v>161</v>
      </c>
      <c r="J12" s="39"/>
      <c r="K12" s="39"/>
      <c r="L12" s="39"/>
      <c r="M12" s="296">
        <f t="shared" si="0"/>
        <v>694</v>
      </c>
      <c r="N12" s="73">
        <f t="shared" si="1"/>
        <v>173.5</v>
      </c>
      <c r="O12" s="280"/>
    </row>
    <row r="13" spans="1:15" s="281" customFormat="1" ht="12" customHeight="1">
      <c r="A13" s="42">
        <v>10</v>
      </c>
      <c r="B13" s="53" t="s">
        <v>220</v>
      </c>
      <c r="C13" s="53" t="s">
        <v>91</v>
      </c>
      <c r="D13" s="42" t="s">
        <v>83</v>
      </c>
      <c r="E13" s="39" t="s">
        <v>84</v>
      </c>
      <c r="F13" s="39">
        <v>171</v>
      </c>
      <c r="G13" s="39">
        <v>171</v>
      </c>
      <c r="H13" s="39">
        <v>181</v>
      </c>
      <c r="I13" s="39">
        <v>169</v>
      </c>
      <c r="J13" s="39"/>
      <c r="K13" s="39"/>
      <c r="L13" s="39"/>
      <c r="M13" s="296">
        <f t="shared" si="0"/>
        <v>692</v>
      </c>
      <c r="N13" s="73">
        <f t="shared" si="1"/>
        <v>173</v>
      </c>
      <c r="O13" s="280"/>
    </row>
    <row r="14" spans="1:15" s="281" customFormat="1" ht="12" customHeight="1">
      <c r="A14" s="42">
        <v>11</v>
      </c>
      <c r="B14" s="282" t="s">
        <v>90</v>
      </c>
      <c r="C14" s="282" t="s">
        <v>91</v>
      </c>
      <c r="D14" s="282" t="s">
        <v>89</v>
      </c>
      <c r="E14" s="290" t="s">
        <v>84</v>
      </c>
      <c r="F14" s="42">
        <v>181</v>
      </c>
      <c r="G14" s="39">
        <v>170</v>
      </c>
      <c r="H14" s="39">
        <v>167</v>
      </c>
      <c r="I14" s="39">
        <v>170</v>
      </c>
      <c r="J14" s="42"/>
      <c r="K14" s="42"/>
      <c r="L14" s="42"/>
      <c r="M14" s="296">
        <f t="shared" si="0"/>
        <v>688</v>
      </c>
      <c r="N14" s="73">
        <f t="shared" si="1"/>
        <v>172</v>
      </c>
      <c r="O14" s="280"/>
    </row>
    <row r="15" spans="1:15" s="281" customFormat="1" ht="12" customHeight="1">
      <c r="A15" s="42">
        <v>12</v>
      </c>
      <c r="B15" s="49" t="s">
        <v>228</v>
      </c>
      <c r="C15" s="53" t="s">
        <v>227</v>
      </c>
      <c r="D15" s="42" t="s">
        <v>121</v>
      </c>
      <c r="E15" s="39" t="s">
        <v>84</v>
      </c>
      <c r="F15" s="42">
        <v>171</v>
      </c>
      <c r="G15" s="42">
        <v>172</v>
      </c>
      <c r="H15" s="42">
        <v>174</v>
      </c>
      <c r="I15" s="42">
        <v>167</v>
      </c>
      <c r="J15" s="42"/>
      <c r="K15" s="39"/>
      <c r="L15" s="39"/>
      <c r="M15" s="296">
        <f t="shared" si="0"/>
        <v>684</v>
      </c>
      <c r="N15" s="73">
        <f t="shared" si="1"/>
        <v>171</v>
      </c>
      <c r="O15" s="280"/>
    </row>
    <row r="16" spans="1:15" s="281" customFormat="1" ht="12" customHeight="1">
      <c r="A16" s="42">
        <v>13</v>
      </c>
      <c r="B16" s="49" t="s">
        <v>232</v>
      </c>
      <c r="C16" s="53" t="s">
        <v>233</v>
      </c>
      <c r="D16" s="42" t="s">
        <v>231</v>
      </c>
      <c r="E16" s="42" t="s">
        <v>84</v>
      </c>
      <c r="F16" s="42">
        <v>162</v>
      </c>
      <c r="G16" s="42">
        <v>171</v>
      </c>
      <c r="H16" s="42">
        <v>166</v>
      </c>
      <c r="I16" s="42">
        <v>183</v>
      </c>
      <c r="J16" s="42"/>
      <c r="K16" s="39"/>
      <c r="L16" s="39"/>
      <c r="M16" s="296">
        <f t="shared" si="0"/>
        <v>682</v>
      </c>
      <c r="N16" s="73">
        <f t="shared" si="1"/>
        <v>170.5</v>
      </c>
      <c r="O16" s="280"/>
    </row>
    <row r="17" spans="1:15" s="281" customFormat="1" ht="12" customHeight="1">
      <c r="A17" s="42">
        <v>14</v>
      </c>
      <c r="B17" s="56" t="s">
        <v>135</v>
      </c>
      <c r="C17" s="56" t="s">
        <v>136</v>
      </c>
      <c r="D17" s="42" t="s">
        <v>134</v>
      </c>
      <c r="E17" s="39" t="s">
        <v>84</v>
      </c>
      <c r="F17" s="39">
        <v>163</v>
      </c>
      <c r="G17" s="39">
        <v>170</v>
      </c>
      <c r="H17" s="39">
        <v>170</v>
      </c>
      <c r="I17" s="39">
        <v>174</v>
      </c>
      <c r="J17" s="39"/>
      <c r="K17" s="39"/>
      <c r="L17" s="39"/>
      <c r="M17" s="296">
        <f t="shared" si="0"/>
        <v>677</v>
      </c>
      <c r="N17" s="73">
        <f t="shared" si="1"/>
        <v>169.25</v>
      </c>
      <c r="O17" s="280"/>
    </row>
    <row r="18" spans="1:15" s="281" customFormat="1" ht="12" customHeight="1">
      <c r="A18" s="42">
        <v>15</v>
      </c>
      <c r="B18" s="49" t="s">
        <v>234</v>
      </c>
      <c r="C18" s="53" t="s">
        <v>235</v>
      </c>
      <c r="D18" s="42" t="s">
        <v>231</v>
      </c>
      <c r="E18" s="42" t="s">
        <v>84</v>
      </c>
      <c r="F18" s="42">
        <v>160</v>
      </c>
      <c r="G18" s="42">
        <v>160</v>
      </c>
      <c r="H18" s="42">
        <v>176</v>
      </c>
      <c r="I18" s="42">
        <v>176</v>
      </c>
      <c r="J18" s="42"/>
      <c r="K18" s="42"/>
      <c r="L18" s="42"/>
      <c r="M18" s="296">
        <f t="shared" si="0"/>
        <v>672</v>
      </c>
      <c r="N18" s="73">
        <f t="shared" si="1"/>
        <v>168</v>
      </c>
      <c r="O18" s="280"/>
    </row>
    <row r="19" spans="1:15" s="281" customFormat="1" ht="12" customHeight="1">
      <c r="A19" s="42">
        <v>16</v>
      </c>
      <c r="B19" s="40" t="s">
        <v>259</v>
      </c>
      <c r="C19" s="161" t="s">
        <v>127</v>
      </c>
      <c r="D19" s="42" t="s">
        <v>129</v>
      </c>
      <c r="E19" s="42" t="s">
        <v>84</v>
      </c>
      <c r="F19" s="39">
        <v>169</v>
      </c>
      <c r="G19" s="42">
        <v>160</v>
      </c>
      <c r="H19" s="39">
        <v>166</v>
      </c>
      <c r="I19" s="39">
        <v>176</v>
      </c>
      <c r="J19" s="39"/>
      <c r="K19" s="39"/>
      <c r="L19" s="39"/>
      <c r="M19" s="296">
        <f t="shared" si="0"/>
        <v>671</v>
      </c>
      <c r="N19" s="73">
        <f t="shared" si="1"/>
        <v>167.75</v>
      </c>
      <c r="O19" s="280"/>
    </row>
    <row r="20" spans="1:15" s="281" customFormat="1" ht="12" customHeight="1">
      <c r="A20" s="42">
        <v>17</v>
      </c>
      <c r="B20" s="53" t="s">
        <v>112</v>
      </c>
      <c r="C20" s="53" t="s">
        <v>86</v>
      </c>
      <c r="D20" s="42" t="s">
        <v>116</v>
      </c>
      <c r="E20" s="42" t="s">
        <v>99</v>
      </c>
      <c r="F20" s="42">
        <v>162</v>
      </c>
      <c r="G20" s="42">
        <v>171</v>
      </c>
      <c r="H20" s="42">
        <v>169</v>
      </c>
      <c r="I20" s="42">
        <v>166</v>
      </c>
      <c r="J20" s="42"/>
      <c r="K20" s="42"/>
      <c r="L20" s="42"/>
      <c r="M20" s="296">
        <f t="shared" si="0"/>
        <v>668</v>
      </c>
      <c r="N20" s="73">
        <f t="shared" si="1"/>
        <v>167</v>
      </c>
      <c r="O20" s="280"/>
    </row>
    <row r="21" spans="1:15" s="281" customFormat="1" ht="12" customHeight="1">
      <c r="A21" s="42">
        <v>18</v>
      </c>
      <c r="B21" s="49" t="s">
        <v>126</v>
      </c>
      <c r="C21" s="56" t="s">
        <v>127</v>
      </c>
      <c r="D21" s="42" t="s">
        <v>121</v>
      </c>
      <c r="E21" s="39" t="s">
        <v>84</v>
      </c>
      <c r="F21" s="42">
        <v>175</v>
      </c>
      <c r="G21" s="42">
        <v>148</v>
      </c>
      <c r="H21" s="42">
        <v>171</v>
      </c>
      <c r="I21" s="42">
        <v>168</v>
      </c>
      <c r="J21" s="42"/>
      <c r="K21" s="39"/>
      <c r="L21" s="39"/>
      <c r="M21" s="296">
        <f t="shared" si="0"/>
        <v>662</v>
      </c>
      <c r="N21" s="73">
        <f t="shared" si="1"/>
        <v>165.5</v>
      </c>
      <c r="O21" s="280"/>
    </row>
    <row r="22" spans="1:15" s="281" customFormat="1" ht="12" customHeight="1">
      <c r="A22" s="42">
        <v>19</v>
      </c>
      <c r="B22" s="53" t="s">
        <v>132</v>
      </c>
      <c r="C22" s="67" t="s">
        <v>104</v>
      </c>
      <c r="D22" s="42" t="s">
        <v>129</v>
      </c>
      <c r="E22" s="42" t="s">
        <v>84</v>
      </c>
      <c r="F22" s="42">
        <v>164</v>
      </c>
      <c r="G22" s="39">
        <v>162</v>
      </c>
      <c r="H22" s="42">
        <v>165</v>
      </c>
      <c r="I22" s="42">
        <v>167</v>
      </c>
      <c r="J22" s="39"/>
      <c r="K22" s="42"/>
      <c r="L22" s="42"/>
      <c r="M22" s="296">
        <f t="shared" si="0"/>
        <v>658</v>
      </c>
      <c r="N22" s="73">
        <f t="shared" si="1"/>
        <v>164.5</v>
      </c>
      <c r="O22" s="280"/>
    </row>
    <row r="23" spans="1:15" s="281" customFormat="1" ht="12" customHeight="1">
      <c r="A23" s="42">
        <v>20</v>
      </c>
      <c r="B23" s="56" t="s">
        <v>103</v>
      </c>
      <c r="C23" s="56" t="s">
        <v>104</v>
      </c>
      <c r="D23" s="42" t="s">
        <v>213</v>
      </c>
      <c r="E23" s="39" t="s">
        <v>84</v>
      </c>
      <c r="F23" s="39">
        <v>166</v>
      </c>
      <c r="G23" s="39">
        <v>167</v>
      </c>
      <c r="H23" s="39">
        <v>160</v>
      </c>
      <c r="I23" s="39">
        <v>154</v>
      </c>
      <c r="J23" s="42"/>
      <c r="K23" s="39"/>
      <c r="L23" s="39"/>
      <c r="M23" s="296">
        <f t="shared" si="0"/>
        <v>647</v>
      </c>
      <c r="N23" s="73">
        <f t="shared" si="1"/>
        <v>161.75</v>
      </c>
      <c r="O23" s="40"/>
    </row>
    <row r="24" spans="1:15" s="281" customFormat="1" ht="12" customHeight="1">
      <c r="A24" s="42">
        <v>21</v>
      </c>
      <c r="B24" s="53" t="s">
        <v>221</v>
      </c>
      <c r="C24" s="53" t="s">
        <v>222</v>
      </c>
      <c r="D24" s="42" t="s">
        <v>83</v>
      </c>
      <c r="E24" s="39" t="s">
        <v>84</v>
      </c>
      <c r="F24" s="39">
        <v>161</v>
      </c>
      <c r="G24" s="39">
        <v>159</v>
      </c>
      <c r="H24" s="39">
        <v>165</v>
      </c>
      <c r="I24" s="39">
        <v>158</v>
      </c>
      <c r="J24" s="42"/>
      <c r="K24" s="42"/>
      <c r="L24" s="42"/>
      <c r="M24" s="296">
        <f t="shared" si="0"/>
        <v>643</v>
      </c>
      <c r="N24" s="73">
        <f t="shared" si="1"/>
        <v>160.75</v>
      </c>
      <c r="O24" s="280"/>
    </row>
    <row r="25" spans="1:15" s="281" customFormat="1" ht="12" customHeight="1">
      <c r="A25" s="42">
        <v>22</v>
      </c>
      <c r="B25" s="53" t="s">
        <v>223</v>
      </c>
      <c r="C25" s="53" t="s">
        <v>224</v>
      </c>
      <c r="D25" s="42" t="s">
        <v>109</v>
      </c>
      <c r="E25" s="42" t="s">
        <v>84</v>
      </c>
      <c r="F25" s="42">
        <v>147</v>
      </c>
      <c r="G25" s="42">
        <v>167</v>
      </c>
      <c r="H25" s="42">
        <v>176</v>
      </c>
      <c r="I25" s="42">
        <v>150</v>
      </c>
      <c r="J25" s="42"/>
      <c r="K25" s="42"/>
      <c r="L25" s="42"/>
      <c r="M25" s="296">
        <f t="shared" si="0"/>
        <v>640</v>
      </c>
      <c r="N25" s="73">
        <f t="shared" si="1"/>
        <v>160</v>
      </c>
      <c r="O25" s="280"/>
    </row>
    <row r="26" spans="1:15" s="281" customFormat="1" ht="12" customHeight="1">
      <c r="A26" s="42">
        <v>23</v>
      </c>
      <c r="B26" s="49" t="s">
        <v>208</v>
      </c>
      <c r="C26" s="56" t="s">
        <v>209</v>
      </c>
      <c r="D26" s="39" t="s">
        <v>102</v>
      </c>
      <c r="E26" s="39" t="s">
        <v>84</v>
      </c>
      <c r="F26" s="42">
        <v>136</v>
      </c>
      <c r="G26" s="42">
        <v>164</v>
      </c>
      <c r="H26" s="42">
        <v>168</v>
      </c>
      <c r="I26" s="42">
        <v>166</v>
      </c>
      <c r="J26" s="42"/>
      <c r="K26" s="42"/>
      <c r="L26" s="42"/>
      <c r="M26" s="296">
        <f t="shared" si="0"/>
        <v>634</v>
      </c>
      <c r="N26" s="73">
        <f t="shared" si="1"/>
        <v>158.5</v>
      </c>
      <c r="O26" s="40"/>
    </row>
    <row r="27" spans="1:15" s="281" customFormat="1" ht="12" customHeight="1">
      <c r="A27" s="42">
        <v>24</v>
      </c>
      <c r="B27" s="49" t="s">
        <v>81</v>
      </c>
      <c r="C27" s="53" t="s">
        <v>238</v>
      </c>
      <c r="D27" s="42" t="s">
        <v>231</v>
      </c>
      <c r="E27" s="42" t="s">
        <v>84</v>
      </c>
      <c r="F27" s="42">
        <v>166</v>
      </c>
      <c r="G27" s="42">
        <v>161</v>
      </c>
      <c r="H27" s="42">
        <v>157</v>
      </c>
      <c r="I27" s="42">
        <v>144</v>
      </c>
      <c r="J27" s="42"/>
      <c r="K27" s="42"/>
      <c r="L27" s="42"/>
      <c r="M27" s="296">
        <f t="shared" si="0"/>
        <v>628</v>
      </c>
      <c r="N27" s="73">
        <f t="shared" si="1"/>
        <v>157</v>
      </c>
      <c r="O27" s="280"/>
    </row>
    <row r="28" spans="1:15" s="281" customFormat="1" ht="12" customHeight="1">
      <c r="A28" s="42">
        <v>25</v>
      </c>
      <c r="B28" s="56" t="s">
        <v>215</v>
      </c>
      <c r="C28" s="56" t="s">
        <v>216</v>
      </c>
      <c r="D28" s="39" t="s">
        <v>116</v>
      </c>
      <c r="E28" s="39" t="s">
        <v>84</v>
      </c>
      <c r="F28" s="39">
        <v>136</v>
      </c>
      <c r="G28" s="39">
        <v>144</v>
      </c>
      <c r="H28" s="42">
        <v>166</v>
      </c>
      <c r="I28" s="42">
        <v>175</v>
      </c>
      <c r="J28" s="42"/>
      <c r="K28" s="39"/>
      <c r="L28" s="39"/>
      <c r="M28" s="296">
        <f t="shared" si="0"/>
        <v>621</v>
      </c>
      <c r="N28" s="73">
        <f t="shared" si="1"/>
        <v>155.25</v>
      </c>
      <c r="O28" s="280"/>
    </row>
    <row r="29" spans="1:15" s="281" customFormat="1" ht="12" customHeight="1">
      <c r="A29" s="42">
        <v>26</v>
      </c>
      <c r="B29" s="56" t="s">
        <v>117</v>
      </c>
      <c r="C29" s="56" t="s">
        <v>118</v>
      </c>
      <c r="D29" s="39" t="s">
        <v>116</v>
      </c>
      <c r="E29" s="39" t="s">
        <v>99</v>
      </c>
      <c r="F29" s="39">
        <v>157</v>
      </c>
      <c r="G29" s="39">
        <v>156</v>
      </c>
      <c r="H29" s="39">
        <v>143</v>
      </c>
      <c r="I29" s="39">
        <v>157</v>
      </c>
      <c r="J29" s="42"/>
      <c r="K29" s="39"/>
      <c r="L29" s="39"/>
      <c r="M29" s="296">
        <f t="shared" si="0"/>
        <v>613</v>
      </c>
      <c r="N29" s="73">
        <f t="shared" si="1"/>
        <v>153.25</v>
      </c>
      <c r="O29" s="280"/>
    </row>
    <row r="30" spans="1:15" s="281" customFormat="1" ht="12" customHeight="1">
      <c r="A30" s="42">
        <v>27</v>
      </c>
      <c r="B30" s="282" t="s">
        <v>262</v>
      </c>
      <c r="C30" s="282" t="s">
        <v>263</v>
      </c>
      <c r="D30" s="282" t="s">
        <v>89</v>
      </c>
      <c r="E30" s="290" t="s">
        <v>84</v>
      </c>
      <c r="F30" s="39">
        <v>123</v>
      </c>
      <c r="G30" s="39">
        <v>145</v>
      </c>
      <c r="H30" s="39">
        <v>157</v>
      </c>
      <c r="I30" s="39">
        <v>144</v>
      </c>
      <c r="J30" s="42"/>
      <c r="K30" s="39"/>
      <c r="L30" s="39"/>
      <c r="M30" s="296">
        <f t="shared" si="0"/>
        <v>569</v>
      </c>
      <c r="N30" s="73">
        <f t="shared" si="1"/>
        <v>142.25</v>
      </c>
      <c r="O30" s="280"/>
    </row>
    <row r="31" spans="1:15" s="281" customFormat="1" ht="12" customHeight="1">
      <c r="A31" s="42">
        <v>28</v>
      </c>
      <c r="B31" s="40" t="s">
        <v>130</v>
      </c>
      <c r="C31" s="40" t="s">
        <v>131</v>
      </c>
      <c r="D31" s="42" t="s">
        <v>129</v>
      </c>
      <c r="E31" s="42" t="s">
        <v>84</v>
      </c>
      <c r="F31" s="39">
        <v>189</v>
      </c>
      <c r="G31" s="39">
        <v>181</v>
      </c>
      <c r="H31" s="39"/>
      <c r="I31" s="42">
        <v>180</v>
      </c>
      <c r="J31" s="42"/>
      <c r="K31" s="39"/>
      <c r="L31" s="39"/>
      <c r="M31" s="296">
        <f t="shared" si="0"/>
        <v>550</v>
      </c>
      <c r="N31" s="73">
        <f t="shared" si="1"/>
        <v>183.33333333333334</v>
      </c>
      <c r="O31" s="280"/>
    </row>
    <row r="32" spans="1:15" s="281" customFormat="1" ht="12" customHeight="1">
      <c r="A32" s="42">
        <v>29</v>
      </c>
      <c r="B32" s="40" t="s">
        <v>212</v>
      </c>
      <c r="C32" s="40" t="s">
        <v>205</v>
      </c>
      <c r="D32" s="42" t="s">
        <v>129</v>
      </c>
      <c r="E32" s="42" t="s">
        <v>84</v>
      </c>
      <c r="F32" s="42">
        <v>122</v>
      </c>
      <c r="G32" s="42">
        <v>156</v>
      </c>
      <c r="H32" s="42">
        <v>139</v>
      </c>
      <c r="I32" s="39">
        <v>122</v>
      </c>
      <c r="J32" s="39"/>
      <c r="K32" s="39"/>
      <c r="L32" s="39"/>
      <c r="M32" s="296">
        <f t="shared" si="0"/>
        <v>539</v>
      </c>
      <c r="N32" s="73">
        <f t="shared" si="1"/>
        <v>134.75</v>
      </c>
      <c r="O32" s="280"/>
    </row>
    <row r="33" spans="1:15" s="281" customFormat="1" ht="12" customHeight="1">
      <c r="A33" s="42">
        <v>30</v>
      </c>
      <c r="B33" s="49" t="s">
        <v>94</v>
      </c>
      <c r="C33" s="53" t="s">
        <v>95</v>
      </c>
      <c r="D33" s="42" t="s">
        <v>96</v>
      </c>
      <c r="E33" s="39" t="s">
        <v>84</v>
      </c>
      <c r="F33" s="42"/>
      <c r="G33" s="42">
        <v>171</v>
      </c>
      <c r="H33" s="42">
        <v>177</v>
      </c>
      <c r="I33" s="42">
        <v>180</v>
      </c>
      <c r="J33" s="39"/>
      <c r="K33" s="39"/>
      <c r="L33" s="39"/>
      <c r="M33" s="296">
        <f t="shared" si="0"/>
        <v>528</v>
      </c>
      <c r="N33" s="73">
        <f t="shared" si="1"/>
        <v>176</v>
      </c>
      <c r="O33" s="280"/>
    </row>
    <row r="34" spans="1:15" s="281" customFormat="1" ht="12" customHeight="1">
      <c r="A34" s="42">
        <v>31</v>
      </c>
      <c r="B34" s="49" t="s">
        <v>236</v>
      </c>
      <c r="C34" s="53" t="s">
        <v>237</v>
      </c>
      <c r="D34" s="42" t="s">
        <v>231</v>
      </c>
      <c r="E34" s="42" t="s">
        <v>84</v>
      </c>
      <c r="F34" s="42"/>
      <c r="G34" s="39">
        <v>171</v>
      </c>
      <c r="H34" s="42">
        <v>172</v>
      </c>
      <c r="I34" s="42">
        <v>175</v>
      </c>
      <c r="J34" s="42"/>
      <c r="K34" s="39"/>
      <c r="L34" s="39"/>
      <c r="M34" s="296">
        <f t="shared" si="0"/>
        <v>518</v>
      </c>
      <c r="N34" s="73">
        <f t="shared" si="1"/>
        <v>172.66666666666666</v>
      </c>
      <c r="O34" s="280"/>
    </row>
    <row r="35" spans="1:15" s="281" customFormat="1" ht="12" customHeight="1">
      <c r="A35" s="42">
        <v>32</v>
      </c>
      <c r="B35" s="56" t="s">
        <v>105</v>
      </c>
      <c r="C35" s="56" t="s">
        <v>106</v>
      </c>
      <c r="D35" s="42" t="s">
        <v>213</v>
      </c>
      <c r="E35" s="39" t="s">
        <v>84</v>
      </c>
      <c r="F35" s="39">
        <v>132</v>
      </c>
      <c r="G35" s="39">
        <v>125</v>
      </c>
      <c r="H35" s="39">
        <v>136</v>
      </c>
      <c r="I35" s="39">
        <v>114</v>
      </c>
      <c r="J35" s="42"/>
      <c r="K35" s="39"/>
      <c r="L35" s="39"/>
      <c r="M35" s="296">
        <f t="shared" si="0"/>
        <v>507</v>
      </c>
      <c r="N35" s="73">
        <f t="shared" si="1"/>
        <v>126.75</v>
      </c>
      <c r="O35" s="280"/>
    </row>
    <row r="36" spans="1:15" s="281" customFormat="1" ht="12" customHeight="1">
      <c r="A36" s="42">
        <v>33</v>
      </c>
      <c r="B36" s="40" t="s">
        <v>133</v>
      </c>
      <c r="C36" s="67" t="s">
        <v>82</v>
      </c>
      <c r="D36" s="42" t="s">
        <v>129</v>
      </c>
      <c r="E36" s="42" t="s">
        <v>84</v>
      </c>
      <c r="F36" s="42">
        <v>169</v>
      </c>
      <c r="G36" s="42">
        <v>170</v>
      </c>
      <c r="H36" s="42">
        <v>165</v>
      </c>
      <c r="I36" s="42"/>
      <c r="J36" s="39"/>
      <c r="K36" s="39"/>
      <c r="L36" s="39"/>
      <c r="M36" s="296">
        <f aca="true" t="shared" si="2" ref="M36:M55">SUM(F36:K36)</f>
        <v>504</v>
      </c>
      <c r="N36" s="73">
        <f aca="true" t="shared" si="3" ref="N36:N55">AVERAGE(F36:K36)</f>
        <v>168</v>
      </c>
      <c r="O36" s="280"/>
    </row>
    <row r="37" spans="1:15" s="281" customFormat="1" ht="12" customHeight="1">
      <c r="A37" s="42">
        <v>34</v>
      </c>
      <c r="B37" s="40" t="s">
        <v>137</v>
      </c>
      <c r="C37" s="40" t="s">
        <v>138</v>
      </c>
      <c r="D37" s="42" t="s">
        <v>134</v>
      </c>
      <c r="E37" s="39" t="s">
        <v>84</v>
      </c>
      <c r="F37" s="39">
        <v>172</v>
      </c>
      <c r="G37" s="39"/>
      <c r="H37" s="39">
        <v>161</v>
      </c>
      <c r="I37" s="39">
        <v>162</v>
      </c>
      <c r="J37" s="39"/>
      <c r="K37" s="39"/>
      <c r="L37" s="39"/>
      <c r="M37" s="296">
        <f t="shared" si="2"/>
        <v>495</v>
      </c>
      <c r="N37" s="73">
        <f t="shared" si="3"/>
        <v>165</v>
      </c>
      <c r="O37" s="280"/>
    </row>
    <row r="38" spans="1:15" s="281" customFormat="1" ht="12" customHeight="1">
      <c r="A38" s="42">
        <v>35</v>
      </c>
      <c r="B38" s="49" t="s">
        <v>202</v>
      </c>
      <c r="C38" s="53" t="s">
        <v>203</v>
      </c>
      <c r="D38" s="42" t="s">
        <v>96</v>
      </c>
      <c r="E38" s="39" t="s">
        <v>84</v>
      </c>
      <c r="F38" s="42"/>
      <c r="G38" s="42">
        <v>150</v>
      </c>
      <c r="H38" s="42">
        <v>158</v>
      </c>
      <c r="I38" s="42">
        <v>175</v>
      </c>
      <c r="J38" s="42"/>
      <c r="K38" s="39"/>
      <c r="L38" s="39"/>
      <c r="M38" s="296">
        <f t="shared" si="2"/>
        <v>483</v>
      </c>
      <c r="N38" s="73">
        <f t="shared" si="3"/>
        <v>161</v>
      </c>
      <c r="O38" s="280"/>
    </row>
    <row r="39" spans="1:15" s="281" customFormat="1" ht="12" customHeight="1">
      <c r="A39" s="42">
        <v>36</v>
      </c>
      <c r="B39" s="49" t="s">
        <v>210</v>
      </c>
      <c r="C39" s="56" t="s">
        <v>211</v>
      </c>
      <c r="D39" s="39" t="s">
        <v>102</v>
      </c>
      <c r="E39" s="39" t="s">
        <v>84</v>
      </c>
      <c r="F39" s="42">
        <v>115</v>
      </c>
      <c r="G39" s="42">
        <v>134</v>
      </c>
      <c r="H39" s="42">
        <v>125</v>
      </c>
      <c r="I39" s="42">
        <v>102</v>
      </c>
      <c r="J39" s="42"/>
      <c r="K39" s="39"/>
      <c r="L39" s="39"/>
      <c r="M39" s="296">
        <f t="shared" si="2"/>
        <v>476</v>
      </c>
      <c r="N39" s="73">
        <f t="shared" si="3"/>
        <v>119</v>
      </c>
      <c r="O39" s="280"/>
    </row>
    <row r="40" spans="1:15" s="281" customFormat="1" ht="12" customHeight="1">
      <c r="A40" s="42">
        <v>37</v>
      </c>
      <c r="B40" s="53" t="s">
        <v>217</v>
      </c>
      <c r="C40" s="53" t="s">
        <v>218</v>
      </c>
      <c r="D40" s="42" t="s">
        <v>116</v>
      </c>
      <c r="E40" s="42" t="s">
        <v>84</v>
      </c>
      <c r="F40" s="42"/>
      <c r="G40" s="42">
        <v>160</v>
      </c>
      <c r="H40" s="39">
        <v>160</v>
      </c>
      <c r="I40" s="39">
        <v>154</v>
      </c>
      <c r="J40" s="42"/>
      <c r="K40" s="39"/>
      <c r="L40" s="39"/>
      <c r="M40" s="296">
        <f t="shared" si="2"/>
        <v>474</v>
      </c>
      <c r="N40" s="73">
        <f t="shared" si="3"/>
        <v>158</v>
      </c>
      <c r="O40" s="280"/>
    </row>
    <row r="41" spans="1:15" s="281" customFormat="1" ht="12" customHeight="1">
      <c r="A41" s="42">
        <v>38</v>
      </c>
      <c r="B41" s="49" t="s">
        <v>204</v>
      </c>
      <c r="C41" s="53" t="s">
        <v>205</v>
      </c>
      <c r="D41" s="42" t="s">
        <v>96</v>
      </c>
      <c r="E41" s="39" t="s">
        <v>99</v>
      </c>
      <c r="F41" s="42">
        <v>155</v>
      </c>
      <c r="G41" s="42">
        <v>153</v>
      </c>
      <c r="H41" s="42">
        <v>166</v>
      </c>
      <c r="I41" s="42"/>
      <c r="J41" s="42"/>
      <c r="K41" s="42"/>
      <c r="L41" s="42"/>
      <c r="M41" s="296">
        <f t="shared" si="2"/>
        <v>474</v>
      </c>
      <c r="N41" s="73">
        <f t="shared" si="3"/>
        <v>158</v>
      </c>
      <c r="O41" s="280"/>
    </row>
    <row r="42" spans="1:15" s="281" customFormat="1" ht="12" customHeight="1">
      <c r="A42" s="42">
        <v>39</v>
      </c>
      <c r="B42" s="56" t="s">
        <v>139</v>
      </c>
      <c r="C42" s="56" t="s">
        <v>140</v>
      </c>
      <c r="D42" s="42" t="s">
        <v>134</v>
      </c>
      <c r="E42" s="39" t="s">
        <v>84</v>
      </c>
      <c r="F42" s="39">
        <v>164</v>
      </c>
      <c r="G42" s="39">
        <v>149</v>
      </c>
      <c r="H42" s="39"/>
      <c r="I42" s="39">
        <v>154</v>
      </c>
      <c r="J42" s="42"/>
      <c r="K42" s="39"/>
      <c r="L42" s="39"/>
      <c r="M42" s="296">
        <f t="shared" si="2"/>
        <v>467</v>
      </c>
      <c r="N42" s="73">
        <f t="shared" si="3"/>
        <v>155.66666666666666</v>
      </c>
      <c r="O42" s="40"/>
    </row>
    <row r="43" spans="1:15" s="281" customFormat="1" ht="12" customHeight="1">
      <c r="A43" s="42">
        <v>40</v>
      </c>
      <c r="B43" s="53" t="s">
        <v>266</v>
      </c>
      <c r="C43" s="53" t="s">
        <v>267</v>
      </c>
      <c r="D43" s="42" t="s">
        <v>102</v>
      </c>
      <c r="E43" s="42" t="s">
        <v>84</v>
      </c>
      <c r="F43" s="42">
        <v>103</v>
      </c>
      <c r="G43" s="42">
        <v>111</v>
      </c>
      <c r="H43" s="42">
        <v>129</v>
      </c>
      <c r="I43" s="42">
        <v>108</v>
      </c>
      <c r="J43" s="39"/>
      <c r="K43" s="39"/>
      <c r="L43" s="39"/>
      <c r="M43" s="296">
        <f t="shared" si="2"/>
        <v>451</v>
      </c>
      <c r="N43" s="73">
        <f t="shared" si="3"/>
        <v>112.75</v>
      </c>
      <c r="O43" s="280"/>
    </row>
    <row r="44" spans="1:15" s="281" customFormat="1" ht="12" customHeight="1">
      <c r="A44" s="42">
        <v>41</v>
      </c>
      <c r="B44" s="49" t="s">
        <v>234</v>
      </c>
      <c r="C44" s="56" t="s">
        <v>239</v>
      </c>
      <c r="D44" s="42" t="s">
        <v>231</v>
      </c>
      <c r="E44" s="39" t="s">
        <v>84</v>
      </c>
      <c r="F44" s="39">
        <v>140</v>
      </c>
      <c r="G44" s="42">
        <v>157</v>
      </c>
      <c r="H44" s="39">
        <v>151</v>
      </c>
      <c r="I44" s="39"/>
      <c r="J44" s="42"/>
      <c r="K44" s="39"/>
      <c r="L44" s="39"/>
      <c r="M44" s="296">
        <f t="shared" si="2"/>
        <v>448</v>
      </c>
      <c r="N44" s="73">
        <f t="shared" si="3"/>
        <v>149.33333333333334</v>
      </c>
      <c r="O44" s="280"/>
    </row>
    <row r="45" spans="1:15" s="281" customFormat="1" ht="12" customHeight="1">
      <c r="A45" s="42">
        <v>42</v>
      </c>
      <c r="B45" s="56" t="s">
        <v>229</v>
      </c>
      <c r="C45" s="56" t="s">
        <v>230</v>
      </c>
      <c r="D45" s="42" t="s">
        <v>134</v>
      </c>
      <c r="E45" s="39" t="s">
        <v>99</v>
      </c>
      <c r="F45" s="39">
        <v>137</v>
      </c>
      <c r="G45" s="42">
        <v>152</v>
      </c>
      <c r="H45" s="39">
        <v>158</v>
      </c>
      <c r="I45" s="39"/>
      <c r="J45" s="39"/>
      <c r="K45" s="39"/>
      <c r="L45" s="39"/>
      <c r="M45" s="296">
        <f t="shared" si="2"/>
        <v>447</v>
      </c>
      <c r="N45" s="73">
        <f t="shared" si="3"/>
        <v>149</v>
      </c>
      <c r="O45" s="280"/>
    </row>
    <row r="46" spans="1:15" s="281" customFormat="1" ht="12" customHeight="1">
      <c r="A46" s="42">
        <v>43</v>
      </c>
      <c r="B46" s="53" t="s">
        <v>225</v>
      </c>
      <c r="C46" s="53" t="s">
        <v>226</v>
      </c>
      <c r="D46" s="42" t="s">
        <v>109</v>
      </c>
      <c r="E46" s="42" t="s">
        <v>99</v>
      </c>
      <c r="F46" s="39">
        <v>149</v>
      </c>
      <c r="G46" s="42">
        <v>138</v>
      </c>
      <c r="H46" s="42">
        <v>155</v>
      </c>
      <c r="I46" s="42"/>
      <c r="J46" s="39"/>
      <c r="K46" s="42"/>
      <c r="L46" s="42"/>
      <c r="M46" s="296">
        <f t="shared" si="2"/>
        <v>442</v>
      </c>
      <c r="N46" s="73">
        <f t="shared" si="3"/>
        <v>147.33333333333334</v>
      </c>
      <c r="O46" s="280"/>
    </row>
    <row r="47" spans="1:15" s="281" customFormat="1" ht="12" customHeight="1">
      <c r="A47" s="42">
        <v>44</v>
      </c>
      <c r="B47" s="49" t="s">
        <v>85</v>
      </c>
      <c r="C47" s="53" t="s">
        <v>108</v>
      </c>
      <c r="D47" s="42" t="s">
        <v>96</v>
      </c>
      <c r="E47" s="39" t="s">
        <v>84</v>
      </c>
      <c r="F47" s="42"/>
      <c r="G47" s="42">
        <v>128</v>
      </c>
      <c r="H47" s="42">
        <v>140</v>
      </c>
      <c r="I47" s="42">
        <v>133</v>
      </c>
      <c r="J47" s="39"/>
      <c r="K47" s="42"/>
      <c r="L47" s="42"/>
      <c r="M47" s="296">
        <f t="shared" si="2"/>
        <v>401</v>
      </c>
      <c r="N47" s="73">
        <f t="shared" si="3"/>
        <v>133.66666666666666</v>
      </c>
      <c r="O47" s="280"/>
    </row>
    <row r="48" spans="1:15" s="281" customFormat="1" ht="12" customHeight="1">
      <c r="A48" s="42">
        <v>45</v>
      </c>
      <c r="B48" s="49" t="s">
        <v>97</v>
      </c>
      <c r="C48" s="53" t="s">
        <v>98</v>
      </c>
      <c r="D48" s="42" t="s">
        <v>96</v>
      </c>
      <c r="E48" s="39" t="s">
        <v>99</v>
      </c>
      <c r="F48" s="42"/>
      <c r="G48" s="42">
        <v>135</v>
      </c>
      <c r="H48" s="42">
        <v>117</v>
      </c>
      <c r="I48" s="42">
        <v>116</v>
      </c>
      <c r="J48" s="39"/>
      <c r="K48" s="39"/>
      <c r="L48" s="39"/>
      <c r="M48" s="296">
        <f t="shared" si="2"/>
        <v>368</v>
      </c>
      <c r="N48" s="73">
        <f t="shared" si="3"/>
        <v>122.66666666666667</v>
      </c>
      <c r="O48" s="280"/>
    </row>
    <row r="49" spans="1:15" s="281" customFormat="1" ht="12" customHeight="1">
      <c r="A49" s="42">
        <v>46</v>
      </c>
      <c r="B49" s="53" t="s">
        <v>115</v>
      </c>
      <c r="C49" s="53" t="s">
        <v>86</v>
      </c>
      <c r="D49" s="42" t="s">
        <v>116</v>
      </c>
      <c r="E49" s="42" t="s">
        <v>99</v>
      </c>
      <c r="F49" s="42">
        <v>175</v>
      </c>
      <c r="G49" s="42">
        <v>169</v>
      </c>
      <c r="H49" s="42"/>
      <c r="I49" s="42"/>
      <c r="J49" s="42"/>
      <c r="K49" s="42"/>
      <c r="L49" s="42"/>
      <c r="M49" s="296">
        <f t="shared" si="2"/>
        <v>344</v>
      </c>
      <c r="N49" s="73">
        <f t="shared" si="3"/>
        <v>172</v>
      </c>
      <c r="O49" s="280"/>
    </row>
    <row r="50" spans="1:15" s="281" customFormat="1" ht="12" customHeight="1">
      <c r="A50" s="42">
        <v>47</v>
      </c>
      <c r="B50" s="282" t="s">
        <v>260</v>
      </c>
      <c r="C50" s="282" t="s">
        <v>261</v>
      </c>
      <c r="D50" s="282" t="s">
        <v>89</v>
      </c>
      <c r="E50" s="290" t="s">
        <v>84</v>
      </c>
      <c r="F50" s="39"/>
      <c r="G50" s="39">
        <v>155</v>
      </c>
      <c r="H50" s="39">
        <v>168</v>
      </c>
      <c r="I50" s="39"/>
      <c r="J50" s="42"/>
      <c r="K50" s="42"/>
      <c r="L50" s="42"/>
      <c r="M50" s="296">
        <f t="shared" si="2"/>
        <v>323</v>
      </c>
      <c r="N50" s="73">
        <f t="shared" si="3"/>
        <v>161.5</v>
      </c>
      <c r="O50" s="280"/>
    </row>
    <row r="51" spans="1:15" s="281" customFormat="1" ht="12" customHeight="1">
      <c r="A51" s="42">
        <v>48</v>
      </c>
      <c r="B51" s="282" t="s">
        <v>219</v>
      </c>
      <c r="C51" s="282" t="s">
        <v>128</v>
      </c>
      <c r="D51" s="282" t="s">
        <v>89</v>
      </c>
      <c r="E51" s="290" t="s">
        <v>84</v>
      </c>
      <c r="F51" s="39"/>
      <c r="G51" s="39">
        <v>146</v>
      </c>
      <c r="H51" s="39">
        <v>152</v>
      </c>
      <c r="I51" s="39"/>
      <c r="J51" s="39"/>
      <c r="K51" s="39"/>
      <c r="L51" s="39"/>
      <c r="M51" s="296">
        <f t="shared" si="2"/>
        <v>298</v>
      </c>
      <c r="N51" s="73">
        <f t="shared" si="3"/>
        <v>149</v>
      </c>
      <c r="O51" s="280"/>
    </row>
    <row r="52" spans="1:15" s="281" customFormat="1" ht="12" customHeight="1">
      <c r="A52" s="42">
        <v>49</v>
      </c>
      <c r="B52" s="40" t="s">
        <v>190</v>
      </c>
      <c r="C52" s="40" t="s">
        <v>191</v>
      </c>
      <c r="D52" s="42" t="s">
        <v>134</v>
      </c>
      <c r="E52" s="42" t="s">
        <v>99</v>
      </c>
      <c r="F52" s="42"/>
      <c r="G52" s="39">
        <v>146</v>
      </c>
      <c r="H52" s="42">
        <v>132</v>
      </c>
      <c r="I52" s="42"/>
      <c r="J52" s="42"/>
      <c r="K52" s="42"/>
      <c r="L52" s="42"/>
      <c r="M52" s="296">
        <f t="shared" si="2"/>
        <v>278</v>
      </c>
      <c r="N52" s="73">
        <f t="shared" si="3"/>
        <v>139</v>
      </c>
      <c r="O52" s="280"/>
    </row>
    <row r="53" spans="1:15" s="281" customFormat="1" ht="11.25" customHeight="1">
      <c r="A53" s="42">
        <v>50</v>
      </c>
      <c r="B53" s="53" t="s">
        <v>85</v>
      </c>
      <c r="C53" s="53" t="s">
        <v>86</v>
      </c>
      <c r="D53" s="42" t="s">
        <v>83</v>
      </c>
      <c r="E53" s="39" t="s">
        <v>84</v>
      </c>
      <c r="F53" s="39"/>
      <c r="G53" s="39"/>
      <c r="H53" s="39"/>
      <c r="I53" s="39">
        <v>188</v>
      </c>
      <c r="J53" s="39"/>
      <c r="K53" s="42"/>
      <c r="L53" s="42"/>
      <c r="M53" s="296">
        <f t="shared" si="2"/>
        <v>188</v>
      </c>
      <c r="N53" s="73">
        <f t="shared" si="3"/>
        <v>188</v>
      </c>
      <c r="O53" s="280"/>
    </row>
    <row r="54" spans="1:15" ht="12.75">
      <c r="A54" s="42">
        <v>51</v>
      </c>
      <c r="B54" s="53" t="s">
        <v>87</v>
      </c>
      <c r="C54" s="53" t="s">
        <v>88</v>
      </c>
      <c r="D54" s="42" t="s">
        <v>83</v>
      </c>
      <c r="E54" s="39" t="s">
        <v>84</v>
      </c>
      <c r="F54" s="39"/>
      <c r="G54" s="39">
        <v>134</v>
      </c>
      <c r="H54" s="39"/>
      <c r="I54" s="39"/>
      <c r="J54" s="42"/>
      <c r="K54" s="39"/>
      <c r="L54" s="39"/>
      <c r="M54" s="296">
        <f t="shared" si="2"/>
        <v>134</v>
      </c>
      <c r="N54" s="73">
        <f t="shared" si="3"/>
        <v>134</v>
      </c>
      <c r="O54" s="280"/>
    </row>
    <row r="55" spans="1:15" ht="12.75">
      <c r="A55" s="42">
        <v>52</v>
      </c>
      <c r="B55" s="40" t="s">
        <v>276</v>
      </c>
      <c r="C55" s="40" t="s">
        <v>277</v>
      </c>
      <c r="D55" s="42" t="s">
        <v>213</v>
      </c>
      <c r="E55" s="42" t="s">
        <v>84</v>
      </c>
      <c r="F55" s="42"/>
      <c r="G55" s="42"/>
      <c r="H55" s="42"/>
      <c r="I55" s="42">
        <v>127</v>
      </c>
      <c r="J55" s="39"/>
      <c r="K55" s="42"/>
      <c r="L55" s="42"/>
      <c r="M55" s="296">
        <f t="shared" si="2"/>
        <v>127</v>
      </c>
      <c r="N55" s="73">
        <f t="shared" si="3"/>
        <v>127</v>
      </c>
      <c r="O55" s="280"/>
    </row>
    <row r="56" spans="1:15" ht="12.75">
      <c r="A56" s="42">
        <v>53</v>
      </c>
      <c r="B56" s="49" t="s">
        <v>124</v>
      </c>
      <c r="C56" s="53" t="s">
        <v>125</v>
      </c>
      <c r="D56" s="42" t="s">
        <v>121</v>
      </c>
      <c r="E56" s="42" t="s">
        <v>84</v>
      </c>
      <c r="F56" s="42"/>
      <c r="G56" s="42"/>
      <c r="H56" s="42"/>
      <c r="I56" s="42"/>
      <c r="J56" s="39"/>
      <c r="K56" s="39"/>
      <c r="L56" s="39"/>
      <c r="M56" s="296"/>
      <c r="N56" s="73"/>
      <c r="O56" s="280"/>
    </row>
    <row r="57" spans="1:15" ht="12.75">
      <c r="A57" s="42">
        <v>54</v>
      </c>
      <c r="B57" s="56" t="s">
        <v>214</v>
      </c>
      <c r="C57" s="56" t="s">
        <v>104</v>
      </c>
      <c r="D57" s="42" t="s">
        <v>213</v>
      </c>
      <c r="E57" s="39" t="s">
        <v>84</v>
      </c>
      <c r="F57" s="39"/>
      <c r="G57" s="39"/>
      <c r="H57" s="39"/>
      <c r="I57" s="39"/>
      <c r="J57" s="42"/>
      <c r="K57" s="39"/>
      <c r="L57" s="39"/>
      <c r="M57" s="296"/>
      <c r="N57" s="73"/>
      <c r="O57" s="280"/>
    </row>
    <row r="58" spans="1:15" ht="12.75">
      <c r="A58" s="42">
        <v>55</v>
      </c>
      <c r="B58" s="40"/>
      <c r="C58" s="40"/>
      <c r="D58" s="42"/>
      <c r="E58" s="39"/>
      <c r="F58" s="39"/>
      <c r="G58" s="39"/>
      <c r="H58" s="39"/>
      <c r="I58" s="39"/>
      <c r="J58" s="42"/>
      <c r="K58" s="42"/>
      <c r="L58" s="42"/>
      <c r="M58" s="296"/>
      <c r="N58" s="73"/>
      <c r="O58" s="40"/>
    </row>
    <row r="59" spans="1:14" ht="12.75">
      <c r="A59" s="42"/>
      <c r="B59" s="56"/>
      <c r="C59" s="56"/>
      <c r="D59" s="42"/>
      <c r="E59" s="39"/>
      <c r="I59" s="42"/>
      <c r="J59" s="42"/>
      <c r="K59" s="39"/>
      <c r="L59" s="39"/>
      <c r="M59" s="283"/>
      <c r="N59" s="73"/>
    </row>
    <row r="60" spans="1:14" ht="12.75">
      <c r="A60" s="42"/>
      <c r="B60" s="40"/>
      <c r="C60" s="56"/>
      <c r="D60" s="42"/>
      <c r="E60" s="39"/>
      <c r="I60" s="39"/>
      <c r="J60" s="39"/>
      <c r="K60" s="39"/>
      <c r="L60" s="39"/>
      <c r="M60" s="66"/>
      <c r="N60" s="73"/>
    </row>
    <row r="61" spans="1:14" ht="12.75">
      <c r="A61" s="42"/>
      <c r="B61" s="56"/>
      <c r="C61" s="56"/>
      <c r="D61" s="56"/>
      <c r="E61" s="39"/>
      <c r="F61" s="39"/>
      <c r="G61" s="39"/>
      <c r="H61" s="39"/>
      <c r="I61" s="39"/>
      <c r="J61" s="39"/>
      <c r="K61" s="42"/>
      <c r="L61" s="42"/>
      <c r="M61" s="66"/>
      <c r="N61" s="73"/>
    </row>
    <row r="62" spans="1:14" ht="12.75">
      <c r="A62" s="42"/>
      <c r="B62" s="56"/>
      <c r="C62" s="56"/>
      <c r="D62" s="42"/>
      <c r="E62" s="39"/>
      <c r="F62" s="39"/>
      <c r="G62" s="39"/>
      <c r="H62" s="42"/>
      <c r="I62" s="42"/>
      <c r="J62" s="42"/>
      <c r="K62" s="39"/>
      <c r="L62" s="39"/>
      <c r="M62" s="66"/>
      <c r="N62" s="73"/>
    </row>
    <row r="63" spans="1:14" ht="12.75">
      <c r="A63" s="42"/>
      <c r="B63" s="40"/>
      <c r="C63" s="67"/>
      <c r="D63" s="42"/>
      <c r="E63" s="42"/>
      <c r="F63" s="39"/>
      <c r="G63" s="39"/>
      <c r="H63" s="39"/>
      <c r="I63" s="39"/>
      <c r="J63" s="39"/>
      <c r="K63" s="42"/>
      <c r="L63" s="42"/>
      <c r="M63" s="66"/>
      <c r="N63" s="73"/>
    </row>
    <row r="64" spans="1:14" ht="12.75">
      <c r="A64" s="42"/>
      <c r="B64" s="56"/>
      <c r="C64" s="67"/>
      <c r="D64" s="42"/>
      <c r="E64" s="42"/>
      <c r="F64" s="39"/>
      <c r="G64" s="42"/>
      <c r="H64" s="42"/>
      <c r="I64" s="42"/>
      <c r="J64" s="42"/>
      <c r="K64" s="42"/>
      <c r="L64" s="42"/>
      <c r="M64" s="66"/>
      <c r="N64" s="73"/>
    </row>
    <row r="65" spans="1:14" ht="12.75">
      <c r="A65" s="42"/>
      <c r="B65" s="40"/>
      <c r="C65" s="67"/>
      <c r="D65" s="42"/>
      <c r="E65" s="42"/>
      <c r="F65" s="39"/>
      <c r="G65" s="42"/>
      <c r="H65" s="42"/>
      <c r="I65" s="42"/>
      <c r="J65" s="42"/>
      <c r="K65" s="42"/>
      <c r="L65" s="42"/>
      <c r="M65" s="66"/>
      <c r="N65" s="73"/>
    </row>
    <row r="66" spans="1:14" ht="12.75">
      <c r="A66" s="39"/>
      <c r="B66" s="56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66"/>
      <c r="N66" s="73"/>
    </row>
    <row r="67" spans="1:14" ht="12.75">
      <c r="A67" s="39"/>
      <c r="B67" s="56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66"/>
      <c r="N67" s="73"/>
    </row>
    <row r="68" spans="2:5" ht="12.75">
      <c r="B68" s="56"/>
      <c r="C68" s="39"/>
      <c r="D68" s="39"/>
      <c r="E68" s="39"/>
    </row>
    <row r="69" spans="2:5" ht="12.75">
      <c r="B69" s="56"/>
      <c r="C69" s="39"/>
      <c r="D69" s="39"/>
      <c r="E69" s="39"/>
    </row>
    <row r="70" spans="2:5" ht="12.75">
      <c r="B70" s="56"/>
      <c r="C70" s="39"/>
      <c r="D70" s="39"/>
      <c r="E70" s="39"/>
    </row>
    <row r="71" spans="2:5" ht="12.75">
      <c r="B71" s="56"/>
      <c r="C71" s="39"/>
      <c r="D71" s="39"/>
      <c r="E71" s="39"/>
    </row>
    <row r="72" spans="2:5" ht="12.75">
      <c r="B72" s="56"/>
      <c r="C72" s="39"/>
      <c r="D72" s="39"/>
      <c r="E72" s="39"/>
    </row>
    <row r="73" spans="2:5" ht="12.75">
      <c r="B73" s="56"/>
      <c r="C73" s="39"/>
      <c r="D73" s="39"/>
      <c r="E73" s="39"/>
    </row>
    <row r="74" spans="2:5" ht="12.75">
      <c r="B74" s="56"/>
      <c r="C74" s="39"/>
      <c r="D74" s="39"/>
      <c r="E74" s="39"/>
    </row>
    <row r="75" spans="2:5" ht="12.75">
      <c r="B75" s="56"/>
      <c r="C75" s="39"/>
      <c r="D75" s="39"/>
      <c r="E75" s="39"/>
    </row>
    <row r="76" spans="2:5" ht="12.75">
      <c r="B76" s="56"/>
      <c r="C76" s="39"/>
      <c r="D76" s="39"/>
      <c r="E76" s="39"/>
    </row>
    <row r="77" spans="2:5" ht="12.75">
      <c r="B77" s="56"/>
      <c r="C77" s="39"/>
      <c r="D77" s="39"/>
      <c r="E77" s="39"/>
    </row>
    <row r="78" spans="2:5" ht="12.75">
      <c r="B78" s="56"/>
      <c r="C78" s="39"/>
      <c r="D78" s="39"/>
      <c r="E78" s="39"/>
    </row>
    <row r="79" spans="2:5" ht="12.75">
      <c r="B79" s="56"/>
      <c r="C79" s="39"/>
      <c r="D79" s="39"/>
      <c r="E79" s="39"/>
    </row>
    <row r="80" spans="2:5" ht="12.75">
      <c r="B80" s="56"/>
      <c r="C80" s="39"/>
      <c r="D80" s="39"/>
      <c r="E80" s="39"/>
    </row>
    <row r="81" spans="2:5" ht="12.75">
      <c r="B81" s="56"/>
      <c r="C81" s="39"/>
      <c r="D81" s="39"/>
      <c r="E81" s="39"/>
    </row>
    <row r="82" spans="2:5" ht="12.75">
      <c r="B82" s="56"/>
      <c r="C82" s="39"/>
      <c r="D82" s="39"/>
      <c r="E82" s="39"/>
    </row>
    <row r="83" spans="2:5" ht="12.75">
      <c r="B83" s="56"/>
      <c r="C83" s="39"/>
      <c r="D83" s="39"/>
      <c r="E83" s="39"/>
    </row>
    <row r="84" spans="2:5" ht="12.75">
      <c r="B84" s="56"/>
      <c r="C84" s="39"/>
      <c r="D84" s="39"/>
      <c r="E84" s="39"/>
    </row>
    <row r="85" spans="2:5" ht="12.75">
      <c r="B85" s="56"/>
      <c r="C85" s="39"/>
      <c r="D85" s="39"/>
      <c r="E85" s="39"/>
    </row>
    <row r="86" spans="2:5" ht="12.75">
      <c r="B86" s="56"/>
      <c r="C86" s="39"/>
      <c r="D86" s="39"/>
      <c r="E86" s="39"/>
    </row>
    <row r="87" spans="2:5" ht="12.75">
      <c r="B87" s="56"/>
      <c r="C87" s="39"/>
      <c r="D87" s="39"/>
      <c r="E87" s="39"/>
    </row>
    <row r="88" spans="2:5" ht="12.75">
      <c r="B88" s="56"/>
      <c r="C88" s="39"/>
      <c r="D88" s="39"/>
      <c r="E88" s="39"/>
    </row>
    <row r="89" spans="2:5" ht="12.75">
      <c r="B89" s="56"/>
      <c r="C89" s="39"/>
      <c r="D89" s="39"/>
      <c r="E89" s="39"/>
    </row>
    <row r="90" spans="2:5" ht="12.75">
      <c r="B90" s="56"/>
      <c r="C90" s="39"/>
      <c r="D90" s="39"/>
      <c r="E90" s="39"/>
    </row>
    <row r="91" spans="2:5" ht="12.75">
      <c r="B91" s="56"/>
      <c r="C91" s="39"/>
      <c r="D91" s="39"/>
      <c r="E91" s="39"/>
    </row>
    <row r="92" spans="2:5" ht="12.75">
      <c r="B92" s="56"/>
      <c r="C92" s="39"/>
      <c r="D92" s="39"/>
      <c r="E92" s="39"/>
    </row>
    <row r="93" spans="2:5" ht="12.75">
      <c r="B93" s="56"/>
      <c r="C93" s="39"/>
      <c r="D93" s="39"/>
      <c r="E93" s="39"/>
    </row>
    <row r="94" spans="2:5" ht="12.75">
      <c r="B94" s="56"/>
      <c r="C94" s="39"/>
      <c r="D94" s="39"/>
      <c r="E94" s="39"/>
    </row>
    <row r="95" spans="2:5" ht="12.75">
      <c r="B95" s="56"/>
      <c r="C95" s="39"/>
      <c r="D95" s="39"/>
      <c r="E95" s="39"/>
    </row>
    <row r="96" spans="2:5" ht="12.75">
      <c r="B96" s="56"/>
      <c r="C96" s="39"/>
      <c r="D96" s="39"/>
      <c r="E96" s="39"/>
    </row>
    <row r="97" spans="2:5" ht="12.75">
      <c r="B97" s="56"/>
      <c r="C97" s="39"/>
      <c r="D97" s="39"/>
      <c r="E97" s="39"/>
    </row>
    <row r="98" spans="2:5" ht="12.75">
      <c r="B98" s="56"/>
      <c r="C98" s="39"/>
      <c r="D98" s="39"/>
      <c r="E98" s="39"/>
    </row>
    <row r="99" spans="2:5" ht="12.75">
      <c r="B99" s="56"/>
      <c r="C99" s="39"/>
      <c r="D99" s="39"/>
      <c r="E99" s="39"/>
    </row>
    <row r="100" spans="2:5" ht="12.75">
      <c r="B100" s="56"/>
      <c r="C100" s="39"/>
      <c r="D100" s="39"/>
      <c r="E100" s="39"/>
    </row>
    <row r="101" spans="2:5" ht="12.75">
      <c r="B101" s="56"/>
      <c r="C101" s="39"/>
      <c r="D101" s="39"/>
      <c r="E101" s="39"/>
    </row>
    <row r="102" spans="2:5" ht="12.75">
      <c r="B102" s="56"/>
      <c r="C102" s="39"/>
      <c r="D102" s="39"/>
      <c r="E102" s="39"/>
    </row>
    <row r="103" spans="2:5" ht="12.75">
      <c r="B103" s="56"/>
      <c r="C103" s="39"/>
      <c r="D103" s="39"/>
      <c r="E103" s="39"/>
    </row>
    <row r="104" spans="2:5" ht="12.75">
      <c r="B104" s="56"/>
      <c r="C104" s="39"/>
      <c r="D104" s="39"/>
      <c r="E104" s="39"/>
    </row>
    <row r="105" spans="2:5" ht="12.75">
      <c r="B105" s="56"/>
      <c r="C105" s="39"/>
      <c r="D105" s="39"/>
      <c r="E105" s="39"/>
    </row>
    <row r="106" spans="2:5" ht="12.75">
      <c r="B106" s="56"/>
      <c r="C106" s="39"/>
      <c r="D106" s="39"/>
      <c r="E106" s="39"/>
    </row>
    <row r="107" spans="2:5" ht="12.75">
      <c r="B107" s="56"/>
      <c r="C107" s="39"/>
      <c r="D107" s="39"/>
      <c r="E107" s="39"/>
    </row>
    <row r="108" spans="2:5" ht="12.75">
      <c r="B108" s="56"/>
      <c r="C108" s="39"/>
      <c r="D108" s="39"/>
      <c r="E108" s="39"/>
    </row>
    <row r="109" spans="2:5" ht="12.75">
      <c r="B109" s="56"/>
      <c r="C109" s="39"/>
      <c r="D109" s="39"/>
      <c r="E109" s="39"/>
    </row>
    <row r="110" spans="2:5" ht="12.75">
      <c r="B110" s="56"/>
      <c r="C110" s="39"/>
      <c r="D110" s="39"/>
      <c r="E110" s="39"/>
    </row>
    <row r="111" spans="2:5" ht="12.75">
      <c r="B111" s="56"/>
      <c r="C111" s="39"/>
      <c r="D111" s="39"/>
      <c r="E111" s="39"/>
    </row>
    <row r="112" spans="2:5" ht="12.75">
      <c r="B112" s="56"/>
      <c r="C112" s="39"/>
      <c r="D112" s="39"/>
      <c r="E112" s="39"/>
    </row>
    <row r="113" spans="2:5" ht="12.75">
      <c r="B113" s="56"/>
      <c r="C113" s="39"/>
      <c r="D113" s="39"/>
      <c r="E113" s="39"/>
    </row>
    <row r="114" spans="2:5" ht="12.75">
      <c r="B114" s="56"/>
      <c r="C114" s="39"/>
      <c r="D114" s="39"/>
      <c r="E114" s="39"/>
    </row>
    <row r="115" spans="2:5" ht="12.75">
      <c r="B115" s="56"/>
      <c r="C115" s="39"/>
      <c r="D115" s="39"/>
      <c r="E115" s="39"/>
    </row>
    <row r="116" spans="2:5" ht="12.75">
      <c r="B116" s="56"/>
      <c r="C116" s="39"/>
      <c r="D116" s="39"/>
      <c r="E116" s="39"/>
    </row>
    <row r="117" spans="2:5" ht="12.75">
      <c r="B117" s="56"/>
      <c r="C117" s="39"/>
      <c r="D117" s="39"/>
      <c r="E117" s="39"/>
    </row>
    <row r="118" spans="2:5" ht="12.75">
      <c r="B118" s="56"/>
      <c r="C118" s="39"/>
      <c r="D118" s="39"/>
      <c r="E118" s="39"/>
    </row>
    <row r="119" spans="2:5" ht="12.75">
      <c r="B119" s="56"/>
      <c r="C119" s="39"/>
      <c r="D119" s="39"/>
      <c r="E119" s="39"/>
    </row>
    <row r="120" spans="2:5" ht="12.75">
      <c r="B120" s="56"/>
      <c r="C120" s="39"/>
      <c r="D120" s="39"/>
      <c r="E120" s="39"/>
    </row>
    <row r="121" spans="2:5" ht="12.75">
      <c r="B121" s="56"/>
      <c r="C121" s="39"/>
      <c r="D121" s="39"/>
      <c r="E121" s="39"/>
    </row>
    <row r="122" spans="2:5" ht="12.75">
      <c r="B122" s="56"/>
      <c r="C122" s="39"/>
      <c r="D122" s="39"/>
      <c r="E122" s="39"/>
    </row>
    <row r="123" spans="2:5" ht="12.75">
      <c r="B123" s="56"/>
      <c r="C123" s="39"/>
      <c r="D123" s="39"/>
      <c r="E123" s="39"/>
    </row>
    <row r="124" spans="2:5" ht="12.75">
      <c r="B124" s="56"/>
      <c r="C124" s="39"/>
      <c r="D124" s="39"/>
      <c r="E124" s="39"/>
    </row>
    <row r="125" spans="2:5" ht="12.75">
      <c r="B125" s="56"/>
      <c r="C125" s="39"/>
      <c r="D125" s="39"/>
      <c r="E125" s="39"/>
    </row>
    <row r="126" spans="2:5" ht="12.75">
      <c r="B126" s="56"/>
      <c r="C126" s="39"/>
      <c r="D126" s="39"/>
      <c r="E126" s="39"/>
    </row>
    <row r="127" spans="2:5" ht="12.75">
      <c r="B127" s="56"/>
      <c r="C127" s="39"/>
      <c r="D127" s="39"/>
      <c r="E127" s="39"/>
    </row>
    <row r="128" spans="2:5" ht="12.75">
      <c r="B128" s="56"/>
      <c r="C128" s="39"/>
      <c r="D128" s="39"/>
      <c r="E128" s="39"/>
    </row>
    <row r="129" spans="2:5" ht="12.75">
      <c r="B129" s="56"/>
      <c r="C129" s="39"/>
      <c r="D129" s="39"/>
      <c r="E129" s="39"/>
    </row>
    <row r="130" spans="2:5" ht="12.75">
      <c r="B130" s="56"/>
      <c r="C130" s="39"/>
      <c r="D130" s="39"/>
      <c r="E130" s="39"/>
    </row>
    <row r="131" spans="2:5" ht="12.75">
      <c r="B131" s="56"/>
      <c r="C131" s="39"/>
      <c r="D131" s="39"/>
      <c r="E131" s="39"/>
    </row>
    <row r="132" spans="2:5" ht="12.75">
      <c r="B132" s="56"/>
      <c r="C132" s="39"/>
      <c r="D132" s="39"/>
      <c r="E132" s="39"/>
    </row>
    <row r="133" spans="2:5" ht="12.75">
      <c r="B133" s="56"/>
      <c r="C133" s="39"/>
      <c r="D133" s="39"/>
      <c r="E133" s="39"/>
    </row>
    <row r="134" spans="2:5" ht="12.75">
      <c r="B134" s="56"/>
      <c r="C134" s="39"/>
      <c r="D134" s="39"/>
      <c r="E134" s="39"/>
    </row>
    <row r="135" spans="2:5" ht="12.75">
      <c r="B135" s="56"/>
      <c r="C135" s="39"/>
      <c r="D135" s="39"/>
      <c r="E135" s="39"/>
    </row>
    <row r="136" spans="2:5" ht="12.75">
      <c r="B136" s="56"/>
      <c r="C136" s="39"/>
      <c r="D136" s="39"/>
      <c r="E136" s="39"/>
    </row>
    <row r="137" spans="2:5" ht="12.75">
      <c r="B137" s="56"/>
      <c r="C137" s="39"/>
      <c r="D137" s="39"/>
      <c r="E137" s="39"/>
    </row>
    <row r="138" spans="2:5" ht="12.75">
      <c r="B138" s="56"/>
      <c r="C138" s="39"/>
      <c r="D138" s="39"/>
      <c r="E138" s="39"/>
    </row>
    <row r="139" spans="2:5" ht="12.75">
      <c r="B139" s="56"/>
      <c r="C139" s="39"/>
      <c r="D139" s="39"/>
      <c r="E139" s="39"/>
    </row>
    <row r="140" spans="2:5" ht="12.75">
      <c r="B140" s="56"/>
      <c r="C140" s="39"/>
      <c r="D140" s="39"/>
      <c r="E140" s="39"/>
    </row>
    <row r="141" spans="2:5" ht="12.75">
      <c r="B141" s="56"/>
      <c r="C141" s="39"/>
      <c r="D141" s="39"/>
      <c r="E141" s="39"/>
    </row>
    <row r="142" spans="2:5" ht="12.75">
      <c r="B142" s="56"/>
      <c r="C142" s="39"/>
      <c r="D142" s="39"/>
      <c r="E142" s="39"/>
    </row>
    <row r="143" spans="2:5" ht="12.75">
      <c r="B143" s="56"/>
      <c r="C143" s="39"/>
      <c r="D143" s="39"/>
      <c r="E143" s="39"/>
    </row>
    <row r="144" spans="2:5" ht="12.75">
      <c r="B144" s="56"/>
      <c r="C144" s="39"/>
      <c r="D144" s="39"/>
      <c r="E144" s="39"/>
    </row>
    <row r="145" spans="2:5" ht="12.75">
      <c r="B145" s="56"/>
      <c r="C145" s="39"/>
      <c r="D145" s="39"/>
      <c r="E145" s="39"/>
    </row>
    <row r="146" spans="2:5" ht="12.75">
      <c r="B146" s="56"/>
      <c r="C146" s="39"/>
      <c r="D146" s="39"/>
      <c r="E146" s="39"/>
    </row>
    <row r="147" spans="2:5" ht="12.75">
      <c r="B147" s="56"/>
      <c r="C147" s="39"/>
      <c r="D147" s="39"/>
      <c r="E147" s="39"/>
    </row>
    <row r="148" spans="2:5" ht="12.75">
      <c r="B148" s="56"/>
      <c r="C148" s="39"/>
      <c r="D148" s="39"/>
      <c r="E148" s="39"/>
    </row>
    <row r="149" spans="2:5" ht="12.75">
      <c r="B149" s="56"/>
      <c r="C149" s="39"/>
      <c r="D149" s="39"/>
      <c r="E149" s="39"/>
    </row>
    <row r="150" spans="2:5" ht="12.75">
      <c r="B150" s="56"/>
      <c r="C150" s="39"/>
      <c r="D150" s="39"/>
      <c r="E150" s="39"/>
    </row>
    <row r="151" spans="2:5" ht="12.75">
      <c r="B151" s="56"/>
      <c r="C151" s="39"/>
      <c r="D151" s="39"/>
      <c r="E151" s="39"/>
    </row>
    <row r="152" spans="2:5" ht="12.75">
      <c r="B152" s="56"/>
      <c r="C152" s="39"/>
      <c r="D152" s="39"/>
      <c r="E152" s="39"/>
    </row>
    <row r="153" spans="2:5" ht="12.75">
      <c r="B153" s="56"/>
      <c r="C153" s="39"/>
      <c r="D153" s="39"/>
      <c r="E153" s="39"/>
    </row>
    <row r="154" spans="2:5" ht="12.75">
      <c r="B154" s="56"/>
      <c r="C154" s="39"/>
      <c r="D154" s="39"/>
      <c r="E154" s="39"/>
    </row>
    <row r="155" spans="2:5" ht="12.75">
      <c r="B155" s="56"/>
      <c r="C155" s="39"/>
      <c r="D155" s="39"/>
      <c r="E155" s="39"/>
    </row>
    <row r="156" spans="2:5" ht="12.75">
      <c r="B156" s="56"/>
      <c r="C156" s="39"/>
      <c r="D156" s="39"/>
      <c r="E156" s="39"/>
    </row>
    <row r="157" spans="2:5" ht="12.75">
      <c r="B157" s="56"/>
      <c r="C157" s="39"/>
      <c r="D157" s="39"/>
      <c r="E157" s="39"/>
    </row>
    <row r="158" spans="2:5" ht="12.75">
      <c r="B158" s="56"/>
      <c r="C158" s="39"/>
      <c r="D158" s="39"/>
      <c r="E158" s="39"/>
    </row>
    <row r="159" spans="2:5" ht="12.75">
      <c r="B159" s="56"/>
      <c r="C159" s="39"/>
      <c r="D159" s="39"/>
      <c r="E159" s="39"/>
    </row>
    <row r="160" spans="2:5" ht="12.75">
      <c r="B160" s="56"/>
      <c r="C160" s="39"/>
      <c r="D160" s="39"/>
      <c r="E160" s="39"/>
    </row>
    <row r="161" spans="2:5" ht="12.75">
      <c r="B161" s="56"/>
      <c r="C161" s="39"/>
      <c r="D161" s="39"/>
      <c r="E161" s="39"/>
    </row>
    <row r="162" spans="2:5" ht="12.75">
      <c r="B162" s="56"/>
      <c r="C162" s="39"/>
      <c r="D162" s="39"/>
      <c r="E162" s="39"/>
    </row>
    <row r="163" spans="2:5" ht="12.75">
      <c r="B163" s="56"/>
      <c r="C163" s="39"/>
      <c r="D163" s="39"/>
      <c r="E163" s="39"/>
    </row>
    <row r="164" spans="2:5" ht="12.75">
      <c r="B164" s="56"/>
      <c r="C164" s="39"/>
      <c r="D164" s="39"/>
      <c r="E164" s="39"/>
    </row>
    <row r="165" spans="2:5" ht="12.75">
      <c r="B165" s="56"/>
      <c r="C165" s="39"/>
      <c r="D165" s="39"/>
      <c r="E165" s="39"/>
    </row>
    <row r="166" spans="2:5" ht="12.75">
      <c r="B166" s="56"/>
      <c r="C166" s="39"/>
      <c r="D166" s="39"/>
      <c r="E166" s="39"/>
    </row>
    <row r="167" spans="2:5" ht="12.75">
      <c r="B167" s="56"/>
      <c r="C167" s="39"/>
      <c r="D167" s="39"/>
      <c r="E167" s="39"/>
    </row>
    <row r="168" spans="2:5" ht="12.75">
      <c r="B168" s="56"/>
      <c r="C168" s="39"/>
      <c r="D168" s="39"/>
      <c r="E168" s="39"/>
    </row>
    <row r="169" spans="2:5" ht="12.75">
      <c r="B169" s="56"/>
      <c r="C169" s="39"/>
      <c r="D169" s="39"/>
      <c r="E169" s="39"/>
    </row>
    <row r="170" spans="2:5" ht="12.75">
      <c r="B170" s="56"/>
      <c r="C170" s="39"/>
      <c r="D170" s="39"/>
      <c r="E170" s="39"/>
    </row>
    <row r="171" spans="2:5" ht="12.75">
      <c r="B171" s="56"/>
      <c r="C171" s="39"/>
      <c r="D171" s="39"/>
      <c r="E171" s="39"/>
    </row>
    <row r="172" spans="2:5" ht="12.75">
      <c r="B172" s="56"/>
      <c r="C172" s="39"/>
      <c r="D172" s="39"/>
      <c r="E172" s="39"/>
    </row>
    <row r="173" spans="2:5" ht="12.75">
      <c r="B173" s="56"/>
      <c r="C173" s="39"/>
      <c r="D173" s="39"/>
      <c r="E173" s="39"/>
    </row>
    <row r="174" spans="2:5" ht="12.75">
      <c r="B174" s="56"/>
      <c r="C174" s="39"/>
      <c r="D174" s="39"/>
      <c r="E174" s="39"/>
    </row>
    <row r="175" spans="2:5" ht="12.75">
      <c r="B175" s="56"/>
      <c r="C175" s="39"/>
      <c r="D175" s="39"/>
      <c r="E175" s="39"/>
    </row>
    <row r="176" spans="2:5" ht="12.75">
      <c r="B176" s="56"/>
      <c r="C176" s="39"/>
      <c r="D176" s="39"/>
      <c r="E176" s="39"/>
    </row>
    <row r="177" spans="2:5" ht="12.75">
      <c r="B177" s="56"/>
      <c r="C177" s="39"/>
      <c r="D177" s="39"/>
      <c r="E177" s="39"/>
    </row>
    <row r="178" spans="2:5" ht="12.75">
      <c r="B178" s="56"/>
      <c r="C178" s="39"/>
      <c r="D178" s="39"/>
      <c r="E178" s="39"/>
    </row>
    <row r="179" spans="2:5" ht="12.75">
      <c r="B179" s="56"/>
      <c r="C179" s="39"/>
      <c r="D179" s="39"/>
      <c r="E179" s="39"/>
    </row>
    <row r="180" spans="2:5" ht="12.75">
      <c r="B180" s="56"/>
      <c r="C180" s="39"/>
      <c r="D180" s="39"/>
      <c r="E180" s="39"/>
    </row>
    <row r="181" spans="2:5" ht="12.75">
      <c r="B181" s="56"/>
      <c r="C181" s="39"/>
      <c r="D181" s="39"/>
      <c r="E181" s="39"/>
    </row>
    <row r="182" spans="2:5" ht="12.75">
      <c r="B182" s="56"/>
      <c r="C182" s="39"/>
      <c r="D182" s="39"/>
      <c r="E182" s="39"/>
    </row>
    <row r="183" spans="2:5" ht="12.75">
      <c r="B183" s="56"/>
      <c r="C183" s="39"/>
      <c r="D183" s="39"/>
      <c r="E183" s="39"/>
    </row>
    <row r="184" spans="2:5" ht="12.75">
      <c r="B184" s="56"/>
      <c r="C184" s="39"/>
      <c r="D184" s="39"/>
      <c r="E184" s="39"/>
    </row>
    <row r="185" spans="2:5" ht="12.75">
      <c r="B185" s="56"/>
      <c r="C185" s="39"/>
      <c r="D185" s="39"/>
      <c r="E185" s="39"/>
    </row>
    <row r="186" spans="2:5" ht="12.75">
      <c r="B186" s="56"/>
      <c r="C186" s="39"/>
      <c r="D186" s="39"/>
      <c r="E186" s="39"/>
    </row>
  </sheetData>
  <sheetProtection selectLockedCells="1" selectUnlockedCells="1"/>
  <printOptions/>
  <pageMargins left="0.39375" right="0" top="0" bottom="0" header="0.5118055555555555" footer="0.5118055555555555"/>
  <pageSetup horizontalDpi="300" verticalDpi="300" orientation="portrait" paperSize="9" r:id="rId1"/>
  <ignoredErrors>
    <ignoredError sqref="M59:N5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28125" style="0" customWidth="1"/>
    <col min="2" max="3" width="24.57421875" style="0" customWidth="1"/>
    <col min="4" max="4" width="4.7109375" style="0" customWidth="1"/>
    <col min="5" max="5" width="24.57421875" style="0" customWidth="1"/>
    <col min="6" max="6" width="14.421875" style="0" customWidth="1"/>
    <col min="7" max="7" width="9.28125" style="0" customWidth="1"/>
    <col min="8" max="8" width="4.7109375" style="0" customWidth="1"/>
    <col min="9" max="9" width="9.28125" style="0" customWidth="1"/>
  </cols>
  <sheetData>
    <row r="1" spans="1:9" s="75" customFormat="1" ht="25.5" customHeight="1">
      <c r="A1" t="s">
        <v>146</v>
      </c>
      <c r="B1" s="74" t="s">
        <v>252</v>
      </c>
      <c r="C1" s="74"/>
      <c r="D1" s="74"/>
      <c r="E1" s="74"/>
      <c r="F1"/>
      <c r="G1"/>
      <c r="H1"/>
      <c r="I1"/>
    </row>
    <row r="2" ht="15" customHeight="1"/>
    <row r="3" spans="1:10" ht="22.5" customHeight="1">
      <c r="A3" s="76" t="s">
        <v>257</v>
      </c>
      <c r="D3" s="77"/>
      <c r="J3" s="78"/>
    </row>
    <row r="4" s="75" customFormat="1" ht="18.75" customHeight="1">
      <c r="J4" s="79"/>
    </row>
    <row r="5" spans="1:10" s="75" customFormat="1" ht="18.75" customHeight="1">
      <c r="A5" s="80" t="s">
        <v>147</v>
      </c>
      <c r="J5" s="79"/>
    </row>
    <row r="6" spans="1:10" s="75" customFormat="1" ht="18.75" customHeight="1">
      <c r="A6" s="75" t="s">
        <v>148</v>
      </c>
      <c r="B6" s="81" t="s">
        <v>149</v>
      </c>
      <c r="C6" s="75" t="s">
        <v>52</v>
      </c>
      <c r="D6" s="75" t="s">
        <v>150</v>
      </c>
      <c r="E6" s="75" t="s">
        <v>61</v>
      </c>
      <c r="G6" s="82">
        <v>3</v>
      </c>
      <c r="H6" s="83" t="s">
        <v>57</v>
      </c>
      <c r="I6" s="82">
        <v>0</v>
      </c>
      <c r="J6" s="79"/>
    </row>
    <row r="7" s="75" customFormat="1" ht="18.75" customHeight="1">
      <c r="J7" s="79"/>
    </row>
    <row r="8" spans="1:10" s="75" customFormat="1" ht="18.75" customHeight="1">
      <c r="A8" s="75" t="s">
        <v>151</v>
      </c>
      <c r="B8" s="81" t="s">
        <v>152</v>
      </c>
      <c r="C8" s="75" t="s">
        <v>60</v>
      </c>
      <c r="D8" s="75" t="s">
        <v>150</v>
      </c>
      <c r="E8" s="75" t="s">
        <v>56</v>
      </c>
      <c r="G8" s="82">
        <v>3</v>
      </c>
      <c r="H8" s="83" t="s">
        <v>57</v>
      </c>
      <c r="I8" s="82">
        <v>0</v>
      </c>
      <c r="J8" s="79"/>
    </row>
    <row r="9" s="75" customFormat="1" ht="18.75" customHeight="1">
      <c r="J9" s="79"/>
    </row>
    <row r="10" spans="1:10" s="75" customFormat="1" ht="18.75" customHeight="1">
      <c r="A10" s="75" t="s">
        <v>153</v>
      </c>
      <c r="B10" s="81" t="s">
        <v>154</v>
      </c>
      <c r="C10" s="75" t="s">
        <v>59</v>
      </c>
      <c r="D10" s="75" t="s">
        <v>150</v>
      </c>
      <c r="E10" s="75" t="s">
        <v>62</v>
      </c>
      <c r="G10" s="82">
        <v>3</v>
      </c>
      <c r="H10" s="83" t="s">
        <v>57</v>
      </c>
      <c r="I10" s="82">
        <v>0</v>
      </c>
      <c r="J10" s="79"/>
    </row>
    <row r="11" s="75" customFormat="1" ht="18.75" customHeight="1">
      <c r="J11" s="79"/>
    </row>
    <row r="12" spans="1:10" s="75" customFormat="1" ht="18.75" customHeight="1">
      <c r="A12" s="75" t="s">
        <v>155</v>
      </c>
      <c r="B12" s="81" t="s">
        <v>156</v>
      </c>
      <c r="C12" s="75" t="s">
        <v>55</v>
      </c>
      <c r="D12" s="75" t="s">
        <v>150</v>
      </c>
      <c r="E12" s="75" t="s">
        <v>63</v>
      </c>
      <c r="G12" s="82">
        <v>3</v>
      </c>
      <c r="H12" s="83" t="s">
        <v>57</v>
      </c>
      <c r="I12" s="82">
        <v>0</v>
      </c>
      <c r="J12" s="79"/>
    </row>
    <row r="13" s="75" customFormat="1" ht="18.75" customHeight="1">
      <c r="J13" s="79"/>
    </row>
    <row r="14" spans="1:10" s="75" customFormat="1" ht="18.75" customHeight="1">
      <c r="A14" s="80" t="s">
        <v>157</v>
      </c>
      <c r="J14" s="79"/>
    </row>
    <row r="15" spans="1:10" s="75" customFormat="1" ht="18.75" customHeight="1">
      <c r="A15" s="75" t="s">
        <v>158</v>
      </c>
      <c r="B15" s="75" t="s">
        <v>159</v>
      </c>
      <c r="C15" s="75" t="s">
        <v>52</v>
      </c>
      <c r="D15" s="79" t="s">
        <v>150</v>
      </c>
      <c r="E15" s="75" t="s">
        <v>59</v>
      </c>
      <c r="G15" s="82">
        <v>2</v>
      </c>
      <c r="H15" s="83" t="s">
        <v>57</v>
      </c>
      <c r="I15" s="82">
        <v>1</v>
      </c>
      <c r="J15" s="79"/>
    </row>
    <row r="16" spans="3:9" s="75" customFormat="1" ht="18.75" customHeight="1">
      <c r="C16" s="84"/>
      <c r="D16" s="79"/>
      <c r="E16" s="79"/>
      <c r="G16" s="83"/>
      <c r="H16" s="83"/>
      <c r="I16" s="83"/>
    </row>
    <row r="17" spans="1:9" s="75" customFormat="1" ht="18.75" customHeight="1">
      <c r="A17" s="75" t="s">
        <v>160</v>
      </c>
      <c r="B17" s="75" t="s">
        <v>161</v>
      </c>
      <c r="C17" s="75" t="s">
        <v>60</v>
      </c>
      <c r="D17" s="79" t="s">
        <v>150</v>
      </c>
      <c r="E17" s="75" t="s">
        <v>55</v>
      </c>
      <c r="F17" s="79"/>
      <c r="G17" s="82">
        <v>2</v>
      </c>
      <c r="H17" s="83" t="s">
        <v>57</v>
      </c>
      <c r="I17" s="82">
        <v>1</v>
      </c>
    </row>
    <row r="18" spans="7:9" s="75" customFormat="1" ht="18.75" customHeight="1">
      <c r="G18" s="83"/>
      <c r="H18" s="83"/>
      <c r="I18" s="83"/>
    </row>
    <row r="19" spans="7:9" s="75" customFormat="1" ht="18.75" customHeight="1">
      <c r="G19" s="83"/>
      <c r="H19" s="83"/>
      <c r="I19" s="83"/>
    </row>
    <row r="20" spans="1:9" s="75" customFormat="1" ht="18.75" customHeight="1">
      <c r="A20" s="80" t="s">
        <v>162</v>
      </c>
      <c r="B20" s="75" t="s">
        <v>163</v>
      </c>
      <c r="C20" s="75" t="s">
        <v>59</v>
      </c>
      <c r="D20" s="75" t="s">
        <v>150</v>
      </c>
      <c r="E20" s="75" t="s">
        <v>55</v>
      </c>
      <c r="G20" s="82">
        <v>2</v>
      </c>
      <c r="H20" s="83" t="s">
        <v>57</v>
      </c>
      <c r="I20" s="82">
        <v>1</v>
      </c>
    </row>
    <row r="21" spans="5:9" s="75" customFormat="1" ht="18.75" customHeight="1">
      <c r="E21" s="85"/>
      <c r="G21" s="83"/>
      <c r="H21" s="83"/>
      <c r="I21" s="83"/>
    </row>
    <row r="22" spans="7:9" s="75" customFormat="1" ht="18.75" customHeight="1">
      <c r="G22" s="83"/>
      <c r="H22" s="83"/>
      <c r="I22" s="83"/>
    </row>
    <row r="23" spans="1:9" s="75" customFormat="1" ht="18.75" customHeight="1">
      <c r="A23" s="80" t="s">
        <v>164</v>
      </c>
      <c r="B23" s="75" t="s">
        <v>165</v>
      </c>
      <c r="C23" s="75" t="s">
        <v>52</v>
      </c>
      <c r="D23" s="79" t="s">
        <v>150</v>
      </c>
      <c r="E23" s="75" t="s">
        <v>60</v>
      </c>
      <c r="G23" s="82">
        <v>0</v>
      </c>
      <c r="H23" s="83" t="s">
        <v>57</v>
      </c>
      <c r="I23" s="82">
        <v>3</v>
      </c>
    </row>
    <row r="24" s="75" customFormat="1" ht="18.75" customHeight="1">
      <c r="H24" s="83"/>
    </row>
    <row r="25" spans="2:5" s="75" customFormat="1" ht="18.75" customHeight="1">
      <c r="B25" s="86" t="s">
        <v>166</v>
      </c>
      <c r="C25" s="86"/>
      <c r="D25" s="86"/>
      <c r="E25" s="86"/>
    </row>
    <row r="26" s="75" customFormat="1" ht="18.75" customHeight="1"/>
    <row r="27" s="75" customFormat="1" ht="18.75" customHeight="1"/>
    <row r="28" s="75" customFormat="1" ht="18.75" customHeight="1"/>
    <row r="29" s="75" customFormat="1" ht="18.75" customHeight="1"/>
    <row r="30" s="75" customFormat="1" ht="18.75" customHeight="1"/>
    <row r="31" s="75" customFormat="1" ht="18.75" customHeight="1"/>
    <row r="32" ht="15" customHeight="1"/>
    <row r="33" ht="15" customHeight="1"/>
  </sheetData>
  <sheetProtection selectLockedCells="1" selectUnlockedCells="1"/>
  <printOptions/>
  <pageMargins left="0.39375" right="0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104"/>
  <sheetViews>
    <sheetView showGridLines="0" tabSelected="1" zoomScalePageLayoutView="0" workbookViewId="0" topLeftCell="AB79">
      <selection activeCell="AC80" sqref="AC80"/>
    </sheetView>
  </sheetViews>
  <sheetFormatPr defaultColWidth="11.421875" defaultRowHeight="12.75"/>
  <cols>
    <col min="1" max="1" width="5.28125" style="1" customWidth="1"/>
    <col min="2" max="2" width="4.421875" style="1" customWidth="1"/>
    <col min="3" max="8" width="4.00390625" style="1" customWidth="1"/>
    <col min="9" max="9" width="5.421875" style="34" customWidth="1"/>
    <col min="10" max="12" width="5.421875" style="1" customWidth="1"/>
    <col min="13" max="16" width="6.7109375" style="1" customWidth="1"/>
    <col min="17" max="20" width="5.421875" style="1" customWidth="1"/>
    <col min="21" max="26" width="4.00390625" style="1" customWidth="1"/>
    <col min="27" max="27" width="4.421875" style="1" customWidth="1"/>
    <col min="28" max="28" width="5.57421875" style="1" customWidth="1"/>
    <col min="29" max="29" width="5.28125" style="1" customWidth="1"/>
    <col min="30" max="30" width="4.421875" style="1" customWidth="1"/>
    <col min="31" max="36" width="4.00390625" style="1" customWidth="1"/>
    <col min="37" max="40" width="5.421875" style="1" customWidth="1"/>
    <col min="41" max="44" width="6.7109375" style="1" customWidth="1"/>
    <col min="45" max="48" width="5.421875" style="1" customWidth="1"/>
    <col min="49" max="54" width="4.00390625" style="1" customWidth="1"/>
    <col min="55" max="55" width="4.421875" style="1" customWidth="1"/>
    <col min="56" max="56" width="6.140625" style="1" customWidth="1"/>
    <col min="57" max="129" width="4.7109375" style="1" customWidth="1"/>
    <col min="130" max="16384" width="11.421875" style="1" customWidth="1"/>
  </cols>
  <sheetData>
    <row r="1" spans="1:56" ht="23.25" customHeight="1">
      <c r="A1" s="196" t="s">
        <v>167</v>
      </c>
      <c r="B1" s="40"/>
      <c r="C1" s="40"/>
      <c r="D1" s="40"/>
      <c r="E1" s="40"/>
      <c r="F1" s="40"/>
      <c r="G1" s="40"/>
      <c r="H1" s="3"/>
      <c r="K1" s="36"/>
      <c r="L1" s="36"/>
      <c r="M1" s="253" t="s">
        <v>201</v>
      </c>
      <c r="N1" s="36"/>
      <c r="O1" s="36"/>
      <c r="P1" s="36" t="s">
        <v>168</v>
      </c>
      <c r="Q1" s="40"/>
      <c r="S1" s="197"/>
      <c r="T1" s="40"/>
      <c r="U1" s="40"/>
      <c r="V1" s="40"/>
      <c r="W1" s="40"/>
      <c r="X1" s="40"/>
      <c r="Y1" s="40"/>
      <c r="Z1" s="40"/>
      <c r="AA1" s="40"/>
      <c r="AB1" s="40"/>
      <c r="AC1" s="196" t="s">
        <v>167</v>
      </c>
      <c r="AD1" s="40"/>
      <c r="AE1" s="40"/>
      <c r="AF1" s="40"/>
      <c r="AG1" s="40"/>
      <c r="AH1" s="40"/>
      <c r="AI1" s="40"/>
      <c r="AJ1" s="3"/>
      <c r="AK1" s="34"/>
      <c r="AM1" s="36"/>
      <c r="AN1" s="36"/>
      <c r="AO1" s="253" t="s">
        <v>201</v>
      </c>
      <c r="AP1" s="36"/>
      <c r="AQ1" s="36"/>
      <c r="AR1" s="36" t="s">
        <v>169</v>
      </c>
      <c r="AS1" s="40"/>
      <c r="AU1" s="197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20.25">
      <c r="A2" s="3"/>
      <c r="B2" s="49"/>
      <c r="C2" s="49"/>
      <c r="D2" s="49"/>
      <c r="E2" s="40"/>
      <c r="F2" s="40"/>
      <c r="G2" s="40"/>
      <c r="H2" s="40"/>
      <c r="I2" s="39"/>
      <c r="J2" s="40"/>
      <c r="K2" s="40"/>
      <c r="L2" s="40"/>
      <c r="M2" s="40"/>
      <c r="N2" s="40"/>
      <c r="O2" s="40"/>
      <c r="P2" s="40"/>
      <c r="Q2" s="40"/>
      <c r="R2" s="198"/>
      <c r="S2" s="40"/>
      <c r="T2" s="40"/>
      <c r="U2" s="199"/>
      <c r="V2" s="40"/>
      <c r="W2" s="40"/>
      <c r="X2" s="40"/>
      <c r="Y2" s="40"/>
      <c r="Z2" s="40"/>
      <c r="AA2" s="40"/>
      <c r="AB2" s="40"/>
      <c r="AC2" s="3"/>
      <c r="AD2" s="49"/>
      <c r="AE2" s="49"/>
      <c r="AF2" s="49"/>
      <c r="AG2" s="40"/>
      <c r="AH2" s="40"/>
      <c r="AI2" s="40"/>
      <c r="AJ2" s="40"/>
      <c r="AK2" s="39"/>
      <c r="AL2" s="40"/>
      <c r="AM2" s="40"/>
      <c r="AN2" s="40"/>
      <c r="AO2" s="40"/>
      <c r="AP2" s="40"/>
      <c r="AQ2" s="40"/>
      <c r="AR2" s="40"/>
      <c r="AS2" s="40"/>
      <c r="AT2" s="198"/>
      <c r="AU2" s="40"/>
      <c r="AV2" s="40"/>
      <c r="AW2" s="199"/>
      <c r="AX2" s="40"/>
      <c r="AY2" s="40"/>
      <c r="AZ2" s="40"/>
      <c r="BA2" s="40"/>
      <c r="BB2" s="40"/>
      <c r="BC2" s="40"/>
      <c r="BD2" s="40"/>
    </row>
    <row r="3" spans="1:56" ht="20.25">
      <c r="A3" s="3"/>
      <c r="B3" s="40"/>
      <c r="C3" s="40"/>
      <c r="D3" s="40"/>
      <c r="E3" s="40"/>
      <c r="F3" s="40"/>
      <c r="G3" s="40"/>
      <c r="H3" s="40"/>
      <c r="I3" s="20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3"/>
      <c r="AD3" s="40"/>
      <c r="AE3" s="40"/>
      <c r="AF3" s="40"/>
      <c r="AG3" s="40"/>
      <c r="AH3" s="40"/>
      <c r="AI3" s="40"/>
      <c r="AJ3" s="40"/>
      <c r="AK3" s="20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6" ht="21" customHeight="1">
      <c r="A4" s="65" t="s">
        <v>170</v>
      </c>
      <c r="B4" s="65"/>
      <c r="C4" s="65"/>
      <c r="D4" s="65"/>
      <c r="E4" s="65"/>
      <c r="F4" s="65"/>
      <c r="G4" s="65"/>
      <c r="H4" s="65"/>
      <c r="I4" s="20"/>
      <c r="J4" s="65"/>
      <c r="K4" s="65"/>
      <c r="L4" s="65"/>
      <c r="M4" s="65"/>
      <c r="N4" s="65"/>
      <c r="O4" s="65" t="s">
        <v>171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 t="s">
        <v>170</v>
      </c>
      <c r="AD4" s="65"/>
      <c r="AE4" s="65"/>
      <c r="AF4" s="65"/>
      <c r="AG4" s="65"/>
      <c r="AH4" s="65"/>
      <c r="AI4" s="65"/>
      <c r="AJ4" s="65"/>
      <c r="AK4" s="20"/>
      <c r="AL4" s="65"/>
      <c r="AM4" s="65"/>
      <c r="AN4" s="65"/>
      <c r="AO4" s="65"/>
      <c r="AP4" s="65"/>
      <c r="AQ4" s="65" t="s">
        <v>171</v>
      </c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</row>
    <row r="5" spans="1:84" s="36" customFormat="1" ht="23.25">
      <c r="A5" s="201" t="s">
        <v>172</v>
      </c>
      <c r="B5" s="202"/>
      <c r="C5" s="202"/>
      <c r="D5" s="202"/>
      <c r="E5" s="203"/>
      <c r="F5" s="203" t="s">
        <v>52</v>
      </c>
      <c r="G5" s="202"/>
      <c r="H5" s="202"/>
      <c r="I5" s="205"/>
      <c r="J5" s="202"/>
      <c r="K5" s="202"/>
      <c r="L5" s="202"/>
      <c r="M5" s="202"/>
      <c r="N5" s="206"/>
      <c r="O5" s="201" t="s">
        <v>172</v>
      </c>
      <c r="P5" s="202"/>
      <c r="Q5" s="202"/>
      <c r="R5" s="202"/>
      <c r="S5" s="203" t="s">
        <v>280</v>
      </c>
      <c r="T5" s="202"/>
      <c r="U5" s="202"/>
      <c r="V5" s="202"/>
      <c r="W5" s="202"/>
      <c r="X5" s="202"/>
      <c r="Y5" s="202"/>
      <c r="Z5" s="202"/>
      <c r="AA5" s="202"/>
      <c r="AB5" s="206"/>
      <c r="AC5" s="201" t="s">
        <v>172</v>
      </c>
      <c r="AD5" s="202"/>
      <c r="AE5" s="202"/>
      <c r="AF5" s="202"/>
      <c r="AG5" s="203"/>
      <c r="AH5" s="203" t="s">
        <v>281</v>
      </c>
      <c r="AI5" s="204"/>
      <c r="AJ5" s="202"/>
      <c r="AK5" s="205"/>
      <c r="AL5" s="202"/>
      <c r="AM5" s="202"/>
      <c r="AN5" s="202"/>
      <c r="AO5" s="202"/>
      <c r="AP5" s="206"/>
      <c r="AQ5" s="201" t="s">
        <v>172</v>
      </c>
      <c r="AR5" s="202"/>
      <c r="AS5" s="202"/>
      <c r="AT5" s="202"/>
      <c r="AU5" s="203" t="s">
        <v>282</v>
      </c>
      <c r="AV5" s="202"/>
      <c r="AW5" s="202"/>
      <c r="AX5" s="202"/>
      <c r="AY5" s="202"/>
      <c r="AZ5" s="202"/>
      <c r="BA5" s="202"/>
      <c r="BB5" s="202"/>
      <c r="BC5" s="202"/>
      <c r="BD5" s="206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4:42" ht="12.75">
      <c r="N6" s="207"/>
      <c r="AK6" s="34"/>
      <c r="AP6" s="207"/>
    </row>
    <row r="7" spans="1:56" ht="12.75">
      <c r="A7" s="208" t="s">
        <v>173</v>
      </c>
      <c r="B7" s="209" t="s">
        <v>174</v>
      </c>
      <c r="C7" s="210"/>
      <c r="D7" s="210"/>
      <c r="E7" s="210"/>
      <c r="F7" s="210"/>
      <c r="G7" s="210"/>
      <c r="H7" s="211"/>
      <c r="I7" s="212">
        <v>1</v>
      </c>
      <c r="J7" s="212">
        <v>2</v>
      </c>
      <c r="K7" s="212">
        <v>3</v>
      </c>
      <c r="L7" s="212">
        <v>4</v>
      </c>
      <c r="M7" s="213" t="s">
        <v>175</v>
      </c>
      <c r="N7" s="214" t="s">
        <v>176</v>
      </c>
      <c r="O7" s="215"/>
      <c r="P7" s="213" t="s">
        <v>175</v>
      </c>
      <c r="Q7" s="212">
        <v>4</v>
      </c>
      <c r="R7" s="212">
        <v>3</v>
      </c>
      <c r="S7" s="212">
        <v>2</v>
      </c>
      <c r="T7" s="212">
        <v>1</v>
      </c>
      <c r="U7" s="209" t="s">
        <v>174</v>
      </c>
      <c r="V7" s="210"/>
      <c r="W7" s="210"/>
      <c r="X7" s="210"/>
      <c r="Y7" s="210"/>
      <c r="Z7" s="210"/>
      <c r="AA7" s="211"/>
      <c r="AB7" s="208" t="s">
        <v>173</v>
      </c>
      <c r="AC7" s="208" t="s">
        <v>173</v>
      </c>
      <c r="AD7" s="209" t="s">
        <v>174</v>
      </c>
      <c r="AE7" s="210"/>
      <c r="AF7" s="210"/>
      <c r="AG7" s="210"/>
      <c r="AH7" s="210"/>
      <c r="AI7" s="210"/>
      <c r="AJ7" s="211"/>
      <c r="AK7" s="212">
        <v>1</v>
      </c>
      <c r="AL7" s="212">
        <v>2</v>
      </c>
      <c r="AM7" s="212">
        <v>3</v>
      </c>
      <c r="AN7" s="212">
        <v>4</v>
      </c>
      <c r="AO7" s="213" t="s">
        <v>175</v>
      </c>
      <c r="AP7" s="214" t="s">
        <v>176</v>
      </c>
      <c r="AQ7" s="215"/>
      <c r="AR7" s="213" t="s">
        <v>175</v>
      </c>
      <c r="AS7" s="212">
        <v>4</v>
      </c>
      <c r="AT7" s="212">
        <v>3</v>
      </c>
      <c r="AU7" s="212">
        <v>2</v>
      </c>
      <c r="AV7" s="212">
        <v>1</v>
      </c>
      <c r="AW7" s="209" t="s">
        <v>174</v>
      </c>
      <c r="AX7" s="210"/>
      <c r="AY7" s="210"/>
      <c r="AZ7" s="210"/>
      <c r="BA7" s="210"/>
      <c r="BB7" s="210"/>
      <c r="BC7" s="211"/>
      <c r="BD7" s="208" t="s">
        <v>173</v>
      </c>
    </row>
    <row r="8" spans="1:56" ht="27">
      <c r="A8" s="216">
        <v>1</v>
      </c>
      <c r="B8" s="325" t="s">
        <v>107</v>
      </c>
      <c r="C8" s="217"/>
      <c r="D8" s="217"/>
      <c r="E8" s="326" t="s">
        <v>108</v>
      </c>
      <c r="F8" s="217"/>
      <c r="G8" s="217"/>
      <c r="H8" s="218"/>
      <c r="I8" s="169"/>
      <c r="J8" s="169">
        <v>94</v>
      </c>
      <c r="K8" s="170"/>
      <c r="L8" s="170">
        <v>92</v>
      </c>
      <c r="M8" s="219">
        <f>IF(OR(ISNUMBER(I8),ISNUMBER(J8),ISNUMBER(K8),ISNUMBER(L8)),SUM(I8:L8),"")</f>
        <v>186</v>
      </c>
      <c r="N8" s="220">
        <f>IF(AND(ISNUMBER(L8),ISNUMBER(Q8)),IF(M8&gt;P8,1,0),"")</f>
        <v>1</v>
      </c>
      <c r="O8" s="220">
        <f>IF(AND(ISNUMBER(L8),ISNUMBER(Q8)),IF(P8&gt;M8,1,0),"")</f>
        <v>0</v>
      </c>
      <c r="P8" s="219">
        <f>IF(OR(ISNUMBER(Q8),ISNUMBER(R8),ISNUMBER(S8),ISNUMBER(T8)),SUM(Q8:T8),"")</f>
        <v>172</v>
      </c>
      <c r="Q8" s="221">
        <v>90</v>
      </c>
      <c r="R8" s="221"/>
      <c r="S8" s="221">
        <v>82</v>
      </c>
      <c r="T8" s="222"/>
      <c r="U8" s="327" t="s">
        <v>94</v>
      </c>
      <c r="V8" s="217"/>
      <c r="W8" s="217"/>
      <c r="X8" s="326" t="s">
        <v>95</v>
      </c>
      <c r="Y8" s="217"/>
      <c r="Z8" s="217"/>
      <c r="AA8" s="218"/>
      <c r="AB8" s="223">
        <v>2</v>
      </c>
      <c r="AC8" s="216">
        <v>1</v>
      </c>
      <c r="AD8" s="325" t="s">
        <v>100</v>
      </c>
      <c r="AE8" s="217"/>
      <c r="AF8" s="217"/>
      <c r="AG8" s="326" t="s">
        <v>101</v>
      </c>
      <c r="AH8" s="217"/>
      <c r="AI8" s="217"/>
      <c r="AJ8" s="218"/>
      <c r="AK8" s="169">
        <v>0</v>
      </c>
      <c r="AL8" s="170">
        <v>90</v>
      </c>
      <c r="AM8" s="170"/>
      <c r="AN8" s="170">
        <v>93</v>
      </c>
      <c r="AO8" s="219">
        <f>IF(OR(ISNUMBER(AK8),ISNUMBER(AL8),ISNUMBER(AM8),ISNUMBER(AN8)),SUM(AK8:AN8),"")</f>
        <v>183</v>
      </c>
      <c r="AP8" s="220">
        <f>IF(AND(ISNUMBER(AN8),ISNUMBER(AS8)),IF(AO8&gt;AR8,1,0),"")</f>
        <v>1</v>
      </c>
      <c r="AQ8" s="220">
        <f>IF(AND(ISNUMBER(AN8),ISNUMBER(AS8)),IF(AR8&gt;AO8,1,0),"")</f>
        <v>0</v>
      </c>
      <c r="AR8" s="219">
        <f>IF(OR(ISNUMBER(AS8),ISNUMBER(AT8),ISNUMBER(AU8),ISNUMBER(AV8)),SUM(AS8:AV8),"")</f>
        <v>0</v>
      </c>
      <c r="AS8" s="221">
        <v>0</v>
      </c>
      <c r="AT8" s="221"/>
      <c r="AU8" s="221"/>
      <c r="AV8" s="222"/>
      <c r="AW8" s="328" t="s">
        <v>139</v>
      </c>
      <c r="AX8" s="217"/>
      <c r="AY8" s="217"/>
      <c r="AZ8" s="329" t="s">
        <v>140</v>
      </c>
      <c r="BA8" s="217"/>
      <c r="BB8" s="217"/>
      <c r="BC8" s="218"/>
      <c r="BD8" s="223">
        <v>2</v>
      </c>
    </row>
    <row r="9" spans="1:56" ht="27">
      <c r="A9" s="216">
        <v>3</v>
      </c>
      <c r="B9" s="325" t="s">
        <v>113</v>
      </c>
      <c r="C9" s="217"/>
      <c r="D9" s="217"/>
      <c r="E9" s="326" t="s">
        <v>114</v>
      </c>
      <c r="F9" s="217"/>
      <c r="G9" s="217"/>
      <c r="H9" s="218"/>
      <c r="I9" s="169"/>
      <c r="J9" s="169">
        <v>89</v>
      </c>
      <c r="K9" s="170"/>
      <c r="L9" s="170">
        <v>86</v>
      </c>
      <c r="M9" s="219">
        <f>IF(OR(ISNUMBER(I9),ISNUMBER(J9),ISNUMBER(K9),ISNUMBER(L9)),SUM(I9:L9),"")</f>
        <v>175</v>
      </c>
      <c r="N9" s="220">
        <f>IF(AND(ISNUMBER(L9),ISNUMBER(Q9)),IF(M9&gt;P9,1,0),"")</f>
        <v>1</v>
      </c>
      <c r="O9" s="220">
        <f>IF(AND(ISNUMBER(L9),ISNUMBER(Q9)),IF(P9&gt;M9,1,0),"")</f>
        <v>0</v>
      </c>
      <c r="P9" s="219">
        <f>IF(OR(ISNUMBER(Q9),ISNUMBER(R9),ISNUMBER(S9),ISNUMBER(T9)),SUM(Q9:T9),"")</f>
        <v>140</v>
      </c>
      <c r="Q9" s="221">
        <v>73</v>
      </c>
      <c r="R9" s="221"/>
      <c r="S9" s="221">
        <v>67</v>
      </c>
      <c r="T9" s="222"/>
      <c r="U9" s="327" t="s">
        <v>202</v>
      </c>
      <c r="V9" s="217"/>
      <c r="W9" s="217"/>
      <c r="X9" s="326" t="s">
        <v>203</v>
      </c>
      <c r="Y9" s="217"/>
      <c r="Z9" s="217"/>
      <c r="AA9" s="218"/>
      <c r="AB9" s="223">
        <v>4</v>
      </c>
      <c r="AC9" s="216">
        <v>3</v>
      </c>
      <c r="AD9" s="325" t="s">
        <v>206</v>
      </c>
      <c r="AE9" s="217"/>
      <c r="AF9" s="217"/>
      <c r="AG9" s="326" t="s">
        <v>207</v>
      </c>
      <c r="AH9" s="217"/>
      <c r="AI9" s="217"/>
      <c r="AJ9" s="218"/>
      <c r="AK9" s="169">
        <v>0</v>
      </c>
      <c r="AL9" s="170">
        <v>93</v>
      </c>
      <c r="AM9" s="170"/>
      <c r="AN9" s="170">
        <v>95</v>
      </c>
      <c r="AO9" s="219">
        <f>IF(OR(ISNUMBER(AK9),ISNUMBER(AL9),ISNUMBER(AM9),ISNUMBER(AN9)),SUM(AK9:AN9),"")</f>
        <v>188</v>
      </c>
      <c r="AP9" s="220">
        <f>IF(AND(ISNUMBER(AN9),ISNUMBER(AS9)),IF(AO9&gt;AR9,1,0),"")</f>
        <v>1</v>
      </c>
      <c r="AQ9" s="220">
        <f>IF(AND(ISNUMBER(AN9),ISNUMBER(AS9)),IF(AR9&gt;AO9,1,0),"")</f>
        <v>0</v>
      </c>
      <c r="AR9" s="219">
        <f>IF(OR(ISNUMBER(AS9),ISNUMBER(AT9),ISNUMBER(AU9),ISNUMBER(AV9)),SUM(AS9:AV9),"")</f>
        <v>0</v>
      </c>
      <c r="AS9" s="221">
        <v>0</v>
      </c>
      <c r="AT9" s="221"/>
      <c r="AU9" s="221"/>
      <c r="AV9" s="222"/>
      <c r="AW9" s="328" t="s">
        <v>190</v>
      </c>
      <c r="AX9" s="217"/>
      <c r="AY9" s="217"/>
      <c r="AZ9" s="329" t="s">
        <v>191</v>
      </c>
      <c r="BA9" s="217"/>
      <c r="BB9" s="217"/>
      <c r="BC9" s="218"/>
      <c r="BD9" s="223">
        <v>4</v>
      </c>
    </row>
    <row r="10" spans="1:56" ht="27">
      <c r="A10" s="216">
        <v>5</v>
      </c>
      <c r="B10" s="325" t="s">
        <v>225</v>
      </c>
      <c r="C10" s="217"/>
      <c r="D10" s="217"/>
      <c r="E10" s="326" t="s">
        <v>226</v>
      </c>
      <c r="F10" s="217"/>
      <c r="G10" s="217"/>
      <c r="H10" s="218"/>
      <c r="I10" s="169"/>
      <c r="J10" s="169">
        <v>78</v>
      </c>
      <c r="K10" s="170"/>
      <c r="L10" s="170">
        <v>87</v>
      </c>
      <c r="M10" s="219">
        <f>IF(OR(ISNUMBER(I10),ISNUMBER(J10),ISNUMBER(K10),ISNUMBER(L10)),SUM(I10:L10),"")</f>
        <v>165</v>
      </c>
      <c r="N10" s="220">
        <f>IF(AND(ISNUMBER(L10),ISNUMBER(Q10)),IF(M10&gt;P10,1,0),"")</f>
        <v>1</v>
      </c>
      <c r="O10" s="220">
        <f>IF(AND(ISNUMBER(L10),ISNUMBER(Q10)),IF(P10&gt;M10,1,0),"")</f>
        <v>0</v>
      </c>
      <c r="P10" s="219">
        <f>IF(OR(ISNUMBER(Q10),ISNUMBER(R10),ISNUMBER(S10),ISNUMBER(T10)),SUM(Q10:T10),"")</f>
        <v>164</v>
      </c>
      <c r="Q10" s="221">
        <v>83</v>
      </c>
      <c r="R10" s="221"/>
      <c r="S10" s="221">
        <v>81</v>
      </c>
      <c r="T10" s="222"/>
      <c r="U10" s="327" t="s">
        <v>85</v>
      </c>
      <c r="V10" s="217"/>
      <c r="W10" s="217"/>
      <c r="X10" s="326" t="s">
        <v>108</v>
      </c>
      <c r="Y10" s="217"/>
      <c r="Z10" s="217"/>
      <c r="AA10" s="218"/>
      <c r="AB10" s="223">
        <v>6</v>
      </c>
      <c r="AC10" s="216">
        <v>5</v>
      </c>
      <c r="AD10" s="325" t="s">
        <v>208</v>
      </c>
      <c r="AE10" s="217"/>
      <c r="AF10" s="217"/>
      <c r="AG10" s="326" t="s">
        <v>209</v>
      </c>
      <c r="AH10" s="217"/>
      <c r="AI10" s="217"/>
      <c r="AJ10" s="218"/>
      <c r="AK10" s="169">
        <v>0</v>
      </c>
      <c r="AL10" s="170">
        <v>81</v>
      </c>
      <c r="AM10" s="170"/>
      <c r="AN10" s="170">
        <v>85</v>
      </c>
      <c r="AO10" s="219">
        <f>IF(OR(ISNUMBER(AK10),ISNUMBER(AL10),ISNUMBER(AM10),ISNUMBER(AN10)),SUM(AK10:AN10),"")</f>
        <v>166</v>
      </c>
      <c r="AP10" s="220">
        <f>IF(AND(ISNUMBER(AN10),ISNUMBER(AS10)),IF(AO10&gt;AR10,1,0),"")</f>
        <v>1</v>
      </c>
      <c r="AQ10" s="220">
        <f>IF(AND(ISNUMBER(AN10),ISNUMBER(AS10)),IF(AR10&gt;AO10,1,0),"")</f>
        <v>0</v>
      </c>
      <c r="AR10" s="219">
        <f>IF(OR(ISNUMBER(AS10),ISNUMBER(AT10),ISNUMBER(AU10),ISNUMBER(AV10)),SUM(AS10:AV10),"")</f>
        <v>0</v>
      </c>
      <c r="AS10" s="221">
        <v>0</v>
      </c>
      <c r="AT10" s="221"/>
      <c r="AU10" s="221"/>
      <c r="AV10" s="222"/>
      <c r="AW10" s="328" t="s">
        <v>135</v>
      </c>
      <c r="AX10" s="217"/>
      <c r="AY10" s="217"/>
      <c r="AZ10" s="329" t="s">
        <v>136</v>
      </c>
      <c r="BA10" s="217"/>
      <c r="BB10" s="217"/>
      <c r="BC10" s="218"/>
      <c r="BD10" s="223">
        <v>6</v>
      </c>
    </row>
    <row r="11" spans="1:56" ht="27">
      <c r="A11" s="216">
        <v>7</v>
      </c>
      <c r="B11" s="325" t="s">
        <v>223</v>
      </c>
      <c r="C11" s="217"/>
      <c r="D11" s="217"/>
      <c r="E11" s="326" t="s">
        <v>224</v>
      </c>
      <c r="F11" s="217"/>
      <c r="G11" s="217"/>
      <c r="H11" s="218"/>
      <c r="I11" s="169"/>
      <c r="J11" s="169">
        <v>78</v>
      </c>
      <c r="K11" s="170"/>
      <c r="L11" s="170">
        <v>87</v>
      </c>
      <c r="M11" s="219">
        <f>IF(OR(ISNUMBER(I11),ISNUMBER(J11),ISNUMBER(K11),ISNUMBER(L11)),SUM(I11:L11),"")</f>
        <v>165</v>
      </c>
      <c r="N11" s="220"/>
      <c r="O11" s="220"/>
      <c r="P11" s="219">
        <f>IF(OR(ISNUMBER(Q11),ISNUMBER(R11),ISNUMBER(S11),ISNUMBER(T11)),SUM(Q11:T11),"")</f>
      </c>
      <c r="Q11" s="221"/>
      <c r="R11" s="221"/>
      <c r="S11" s="221"/>
      <c r="T11" s="222"/>
      <c r="U11" s="327" t="s">
        <v>97</v>
      </c>
      <c r="V11" s="217"/>
      <c r="W11" s="217"/>
      <c r="X11" s="326" t="s">
        <v>98</v>
      </c>
      <c r="Y11" s="217"/>
      <c r="Z11" s="217"/>
      <c r="AA11" s="218"/>
      <c r="AB11" s="223">
        <v>8</v>
      </c>
      <c r="AC11" s="216">
        <v>7</v>
      </c>
      <c r="AD11" s="325" t="s">
        <v>210</v>
      </c>
      <c r="AE11" s="217"/>
      <c r="AF11" s="217"/>
      <c r="AG11" s="326" t="s">
        <v>211</v>
      </c>
      <c r="AH11" s="217"/>
      <c r="AI11" s="217"/>
      <c r="AJ11" s="218"/>
      <c r="AK11" s="169">
        <v>0</v>
      </c>
      <c r="AL11" s="170">
        <v>74</v>
      </c>
      <c r="AM11" s="170"/>
      <c r="AN11" s="170">
        <v>60</v>
      </c>
      <c r="AO11" s="219">
        <f>IF(OR(ISNUMBER(AK11),ISNUMBER(AL11),ISNUMBER(AM11),ISNUMBER(AN11)),SUM(AK11:AN11),"")</f>
        <v>134</v>
      </c>
      <c r="AP11" s="220"/>
      <c r="AQ11" s="220"/>
      <c r="AR11" s="219">
        <f>IF(OR(ISNUMBER(AS11),ISNUMBER(AT11),ISNUMBER(AU11),ISNUMBER(AV11)),SUM(AS11:AV11),"")</f>
        <v>0</v>
      </c>
      <c r="AS11" s="221">
        <v>0</v>
      </c>
      <c r="AT11" s="221"/>
      <c r="AU11" s="221"/>
      <c r="AV11" s="222"/>
      <c r="AW11" s="328" t="s">
        <v>137</v>
      </c>
      <c r="AX11" s="217"/>
      <c r="AY11" s="217"/>
      <c r="AZ11" s="329" t="s">
        <v>138</v>
      </c>
      <c r="BA11" s="217"/>
      <c r="BB11" s="217"/>
      <c r="BC11" s="218"/>
      <c r="BD11" s="223">
        <v>8</v>
      </c>
    </row>
    <row r="12" spans="1:56" ht="27.75" thickBot="1">
      <c r="A12" s="216">
        <v>9</v>
      </c>
      <c r="B12" s="325" t="s">
        <v>110</v>
      </c>
      <c r="C12" s="217"/>
      <c r="D12" s="217"/>
      <c r="E12" s="326" t="s">
        <v>111</v>
      </c>
      <c r="F12" s="217"/>
      <c r="G12" s="217"/>
      <c r="H12" s="218"/>
      <c r="I12" s="169">
        <v>0</v>
      </c>
      <c r="J12" s="170"/>
      <c r="K12" s="170"/>
      <c r="L12" s="170"/>
      <c r="M12" s="219">
        <f>IF(OR(ISNUMBER(I12),ISNUMBER(J12),ISNUMBER(K12),ISNUMBER(L12)),SUM(I12:L12),"")</f>
        <v>0</v>
      </c>
      <c r="N12" s="220"/>
      <c r="O12" s="220"/>
      <c r="P12" s="219">
        <f>IF(OR(ISNUMBER(Q12),ISNUMBER(R12),ISNUMBER(S12),ISNUMBER(T12)),SUM(Q12:T12),"")</f>
      </c>
      <c r="Q12" s="221"/>
      <c r="R12" s="221"/>
      <c r="S12" s="221"/>
      <c r="T12" s="222"/>
      <c r="U12" s="327" t="s">
        <v>204</v>
      </c>
      <c r="V12" s="217"/>
      <c r="W12" s="217"/>
      <c r="X12" s="326" t="s">
        <v>205</v>
      </c>
      <c r="Y12" s="217"/>
      <c r="Z12" s="217"/>
      <c r="AA12" s="218"/>
      <c r="AB12" s="223">
        <v>10</v>
      </c>
      <c r="AC12" s="216">
        <v>9</v>
      </c>
      <c r="AD12" s="325" t="s">
        <v>266</v>
      </c>
      <c r="AE12" s="217"/>
      <c r="AF12" s="217"/>
      <c r="AG12" s="326" t="s">
        <v>267</v>
      </c>
      <c r="AH12" s="217"/>
      <c r="AI12" s="217"/>
      <c r="AJ12" s="218"/>
      <c r="AK12" s="169">
        <v>0</v>
      </c>
      <c r="AL12" s="170"/>
      <c r="AM12" s="170"/>
      <c r="AN12" s="170"/>
      <c r="AO12" s="219">
        <f>IF(OR(ISNUMBER(AK12),ISNUMBER(AL12),ISNUMBER(AM12),ISNUMBER(AN12)),SUM(AK12:AN12),"")</f>
        <v>0</v>
      </c>
      <c r="AP12" s="220"/>
      <c r="AQ12" s="220"/>
      <c r="AR12" s="219">
        <f>IF(OR(ISNUMBER(AS12),ISNUMBER(AT12),ISNUMBER(AU12),ISNUMBER(AV12)),SUM(AS12:AV12),"")</f>
        <v>0</v>
      </c>
      <c r="AS12" s="221">
        <v>0</v>
      </c>
      <c r="AT12" s="221"/>
      <c r="AU12" s="221"/>
      <c r="AV12" s="222"/>
      <c r="AW12" s="328" t="s">
        <v>229</v>
      </c>
      <c r="AX12" s="217"/>
      <c r="AY12" s="217"/>
      <c r="AZ12" s="329" t="s">
        <v>230</v>
      </c>
      <c r="BA12" s="217"/>
      <c r="BB12" s="217"/>
      <c r="BC12" s="218"/>
      <c r="BD12" s="223">
        <v>10</v>
      </c>
    </row>
    <row r="13" spans="9:43" ht="25.5" customHeight="1" thickBot="1">
      <c r="I13" s="56"/>
      <c r="J13" s="224" t="s">
        <v>177</v>
      </c>
      <c r="K13" s="225"/>
      <c r="L13" s="225"/>
      <c r="M13" s="226"/>
      <c r="N13" s="227">
        <f>SUM(N8:N12)</f>
        <v>3</v>
      </c>
      <c r="O13" s="227">
        <f>SUM(O8:O12)</f>
        <v>0</v>
      </c>
      <c r="AK13" s="56"/>
      <c r="AL13" s="224" t="s">
        <v>177</v>
      </c>
      <c r="AM13" s="225"/>
      <c r="AN13" s="225"/>
      <c r="AO13" s="226"/>
      <c r="AP13" s="227">
        <f>SUM(AP8:AP12)</f>
        <v>3</v>
      </c>
      <c r="AQ13" s="227">
        <f>SUM(AQ8:AQ12)</f>
        <v>0</v>
      </c>
    </row>
    <row r="14" spans="2:55" ht="25.5" customHeight="1">
      <c r="B14" s="228"/>
      <c r="C14" s="229"/>
      <c r="D14" s="229"/>
      <c r="E14" s="229" t="s">
        <v>178</v>
      </c>
      <c r="F14" s="229"/>
      <c r="G14" s="229"/>
      <c r="H14" s="230"/>
      <c r="M14" s="40"/>
      <c r="N14" s="304"/>
      <c r="O14" s="305"/>
      <c r="P14" s="40"/>
      <c r="U14" s="214"/>
      <c r="V14" s="233"/>
      <c r="W14" s="233"/>
      <c r="X14" s="229" t="s">
        <v>178</v>
      </c>
      <c r="Y14" s="233"/>
      <c r="Z14" s="233"/>
      <c r="AA14" s="215"/>
      <c r="AD14" s="228"/>
      <c r="AE14" s="229"/>
      <c r="AF14" s="229"/>
      <c r="AG14" s="229" t="s">
        <v>178</v>
      </c>
      <c r="AH14" s="229"/>
      <c r="AI14" s="229"/>
      <c r="AJ14" s="230"/>
      <c r="AK14" s="34"/>
      <c r="AO14" s="40"/>
      <c r="AP14" s="231"/>
      <c r="AQ14" s="232"/>
      <c r="AR14" s="40"/>
      <c r="AW14" s="214"/>
      <c r="AX14" s="233"/>
      <c r="AY14" s="233"/>
      <c r="AZ14" s="229" t="s">
        <v>178</v>
      </c>
      <c r="BA14" s="233"/>
      <c r="BB14" s="233"/>
      <c r="BC14" s="215"/>
    </row>
    <row r="15" spans="1:56" ht="27">
      <c r="A15" s="234">
        <f>IF(N8=O8,"1","")</f>
      </c>
      <c r="B15" s="194"/>
      <c r="C15" s="217"/>
      <c r="D15" s="217"/>
      <c r="E15" s="217"/>
      <c r="F15" s="217"/>
      <c r="G15" s="217"/>
      <c r="H15" s="218"/>
      <c r="I15" s="239"/>
      <c r="J15" s="239"/>
      <c r="K15" s="239"/>
      <c r="L15" s="240"/>
      <c r="M15" s="239">
        <f>IF(M8=P8,M8+I15+J15+K15+L15,"")</f>
      </c>
      <c r="N15" s="302">
        <f>IF(M15&gt;P15,1,0)</f>
        <v>0</v>
      </c>
      <c r="O15" s="302">
        <f>IF(P15&gt;M15,1,0)</f>
        <v>0</v>
      </c>
      <c r="P15" s="239">
        <f>IF(P8=M8,P8+T15+S15+R15+Q15,"")</f>
      </c>
      <c r="Q15" s="240"/>
      <c r="R15" s="239"/>
      <c r="S15" s="239"/>
      <c r="T15" s="239"/>
      <c r="U15" s="235">
        <f>IF(P8=M8,"Stechergebnis Pos.-Nr.:","")</f>
      </c>
      <c r="V15" s="236"/>
      <c r="W15" s="236"/>
      <c r="X15" s="236"/>
      <c r="Y15" s="236"/>
      <c r="Z15" s="237"/>
      <c r="AA15" s="238"/>
      <c r="AB15" s="234">
        <f>IF(O8=N8,"2","")</f>
      </c>
      <c r="AC15" s="234">
        <f>IF(AP8=AQ8,"1","")</f>
      </c>
      <c r="AD15" s="194"/>
      <c r="AE15" s="217"/>
      <c r="AF15" s="217"/>
      <c r="AG15" s="217"/>
      <c r="AH15" s="217"/>
      <c r="AI15" s="217"/>
      <c r="AJ15" s="218"/>
      <c r="AK15" s="239"/>
      <c r="AL15" s="239"/>
      <c r="AM15" s="239"/>
      <c r="AN15" s="240"/>
      <c r="AO15" s="239">
        <f>IF(AO8=AR8,AO8+AK15+AL15+AM15+AN15,"")</f>
      </c>
      <c r="AP15" s="302">
        <f>IF(AO15&gt;AR15,1,0)</f>
        <v>0</v>
      </c>
      <c r="AQ15" s="302">
        <f>IF(AR15&gt;AO15,1,0)</f>
        <v>0</v>
      </c>
      <c r="AR15" s="239">
        <f>IF(AR8=AO8,AR8+AV15+AU15+AT15+AS15,"")</f>
      </c>
      <c r="AS15" s="240"/>
      <c r="AT15" s="239"/>
      <c r="AU15" s="239"/>
      <c r="AV15" s="239"/>
      <c r="AW15" s="235">
        <f>IF(AR8=AO8,"Stechergebnis Pos.-Nr.:","")</f>
      </c>
      <c r="AX15" s="236"/>
      <c r="AY15" s="236"/>
      <c r="AZ15" s="236"/>
      <c r="BA15" s="236"/>
      <c r="BB15" s="237"/>
      <c r="BC15" s="238"/>
      <c r="BD15" s="234">
        <f>IF(AQ8=AP8,"2","")</f>
      </c>
    </row>
    <row r="16" spans="1:56" ht="27">
      <c r="A16" s="234">
        <f>IF(N9=O9,"3","")</f>
      </c>
      <c r="B16" s="194"/>
      <c r="C16" s="217"/>
      <c r="D16" s="217"/>
      <c r="E16" s="217"/>
      <c r="F16" s="217"/>
      <c r="G16" s="217"/>
      <c r="H16" s="218"/>
      <c r="I16" s="239"/>
      <c r="J16" s="239"/>
      <c r="K16" s="239"/>
      <c r="L16" s="240"/>
      <c r="M16" s="239">
        <f>IF(M9=P9,M9+I16+J16+K16+L16,"")</f>
      </c>
      <c r="N16" s="302">
        <f>IF(M16&gt;P16,1,0)</f>
        <v>0</v>
      </c>
      <c r="O16" s="302">
        <f>IF(P16&gt;M16,1,0)</f>
        <v>0</v>
      </c>
      <c r="P16" s="239">
        <f>IF(P9=M9,P9+T16+S16+R16+Q16,"")</f>
      </c>
      <c r="Q16" s="240"/>
      <c r="R16" s="239"/>
      <c r="S16" s="239"/>
      <c r="T16" s="239"/>
      <c r="U16" s="235">
        <f>IF(P9=M9,"Stechergebnis Pos.-Nr.:","")</f>
      </c>
      <c r="V16" s="236"/>
      <c r="W16" s="236"/>
      <c r="X16" s="236"/>
      <c r="Y16" s="236"/>
      <c r="Z16" s="237"/>
      <c r="AA16" s="238"/>
      <c r="AB16" s="234">
        <f>IF(O9=N9,"4","")</f>
      </c>
      <c r="AC16" s="234">
        <f>IF(AP9=AQ9,"3","")</f>
      </c>
      <c r="AD16" s="194"/>
      <c r="AE16" s="217"/>
      <c r="AF16" s="217"/>
      <c r="AG16" s="217"/>
      <c r="AH16" s="217"/>
      <c r="AI16" s="217"/>
      <c r="AJ16" s="218"/>
      <c r="AK16" s="239"/>
      <c r="AL16" s="239"/>
      <c r="AM16" s="239"/>
      <c r="AN16" s="240"/>
      <c r="AO16" s="239">
        <f>IF(AO9=AR9,AO9+AK16+AL16+AM16+AN16,"")</f>
      </c>
      <c r="AP16" s="302">
        <f>IF(AO16&gt;AR16,1,0)</f>
        <v>0</v>
      </c>
      <c r="AQ16" s="302">
        <f>IF(AR16&gt;AO16,1,0)</f>
        <v>0</v>
      </c>
      <c r="AR16" s="239">
        <f>IF(AR9=AO9,AR9+AV16+AU16+AT16+AS16,"")</f>
      </c>
      <c r="AS16" s="240"/>
      <c r="AT16" s="239"/>
      <c r="AU16" s="239"/>
      <c r="AV16" s="239"/>
      <c r="AW16" s="235">
        <f>IF(AR9=AO9,"Stechergebnis Pos.-Nr.:","")</f>
      </c>
      <c r="AX16" s="236"/>
      <c r="AY16" s="236"/>
      <c r="AZ16" s="236"/>
      <c r="BA16" s="236"/>
      <c r="BB16" s="237"/>
      <c r="BC16" s="238"/>
      <c r="BD16" s="234">
        <f>IF(AQ9=AP9,"4","")</f>
      </c>
    </row>
    <row r="17" spans="1:56" ht="27">
      <c r="A17" s="234">
        <f>IF(N10=O10,"5","")</f>
      </c>
      <c r="B17" s="194"/>
      <c r="C17" s="217"/>
      <c r="D17" s="217"/>
      <c r="E17" s="217"/>
      <c r="F17" s="217"/>
      <c r="G17" s="217"/>
      <c r="H17" s="218"/>
      <c r="I17" s="239"/>
      <c r="J17" s="239"/>
      <c r="K17" s="239"/>
      <c r="L17" s="240"/>
      <c r="M17" s="239">
        <f>IF(M10=P10,M10+I17+J17+K17+L17,"")</f>
      </c>
      <c r="N17" s="302">
        <f>IF(M17&gt;P17,1,0)</f>
        <v>0</v>
      </c>
      <c r="O17" s="302">
        <f>IF(P17&gt;M17,1,0)</f>
        <v>0</v>
      </c>
      <c r="P17" s="239">
        <f>IF(P10=M10,P10+T17+S17+R17+Q17,"")</f>
      </c>
      <c r="Q17" s="240"/>
      <c r="R17" s="239"/>
      <c r="S17" s="239"/>
      <c r="T17" s="239"/>
      <c r="U17" s="235">
        <f>IF(P10=M10,"Stechergebnis Pos.-Nr.:","")</f>
      </c>
      <c r="V17" s="236"/>
      <c r="W17" s="236"/>
      <c r="X17" s="236"/>
      <c r="Y17" s="236"/>
      <c r="Z17" s="237"/>
      <c r="AA17" s="238"/>
      <c r="AB17" s="234">
        <f>IF(O10=N10,"6","")</f>
      </c>
      <c r="AC17" s="234">
        <f>IF(AP10=AQ10,"5","")</f>
      </c>
      <c r="AD17" s="194"/>
      <c r="AE17" s="217"/>
      <c r="AF17" s="217"/>
      <c r="AG17" s="217"/>
      <c r="AH17" s="217"/>
      <c r="AI17" s="217"/>
      <c r="AJ17" s="218"/>
      <c r="AK17" s="239"/>
      <c r="AL17" s="239"/>
      <c r="AM17" s="239"/>
      <c r="AN17" s="240"/>
      <c r="AO17" s="239">
        <f>IF(AO10=AR10,AO10+AK17+AL17+AM17+AN17,"")</f>
      </c>
      <c r="AP17" s="302">
        <f>IF(AO17&gt;AR17,1,0)</f>
        <v>0</v>
      </c>
      <c r="AQ17" s="302">
        <f>IF(AR17&gt;AO17,1,0)</f>
        <v>0</v>
      </c>
      <c r="AR17" s="239">
        <f>IF(AR10=AO10,AR10+AV17+AU17+AT17+AS17,"")</f>
      </c>
      <c r="AS17" s="240"/>
      <c r="AT17" s="239"/>
      <c r="AU17" s="239"/>
      <c r="AV17" s="239"/>
      <c r="AW17" s="235">
        <f>IF(AR10=AO10,"Stechergebnis Pos.-Nr.:","")</f>
      </c>
      <c r="AX17" s="236"/>
      <c r="AY17" s="236"/>
      <c r="AZ17" s="236"/>
      <c r="BA17" s="236"/>
      <c r="BB17" s="237"/>
      <c r="BC17" s="238"/>
      <c r="BD17" s="234">
        <f>IF(AQ10=AP10,"6","")</f>
      </c>
    </row>
    <row r="18" spans="1:56" ht="27">
      <c r="A18" s="234" t="str">
        <f>IF(N11=O11,"7","")</f>
        <v>7</v>
      </c>
      <c r="B18" s="194"/>
      <c r="C18" s="217"/>
      <c r="D18" s="217"/>
      <c r="E18" s="217"/>
      <c r="F18" s="217"/>
      <c r="G18" s="217"/>
      <c r="H18" s="218"/>
      <c r="I18" s="239"/>
      <c r="J18" s="239"/>
      <c r="K18" s="239"/>
      <c r="L18" s="240"/>
      <c r="M18" s="239">
        <f>IF(M11=P11,M11+I18+J18+K18+L18,"")</f>
      </c>
      <c r="N18" s="302">
        <f>IF(M18&gt;P18,1,0)</f>
        <v>0</v>
      </c>
      <c r="O18" s="302">
        <f>IF(P18&gt;M18,1,0)</f>
        <v>0</v>
      </c>
      <c r="P18" s="239">
        <f>IF(P11=M11,P11+T18+S18+R18+Q18,"")</f>
      </c>
      <c r="Q18" s="240"/>
      <c r="R18" s="239"/>
      <c r="S18" s="239"/>
      <c r="T18" s="239"/>
      <c r="U18" s="235">
        <f>IF(P11=M11,"Stechergebnis Pos.-Nr.:","")</f>
      </c>
      <c r="V18" s="236"/>
      <c r="W18" s="236"/>
      <c r="X18" s="236"/>
      <c r="Y18" s="236"/>
      <c r="Z18" s="237"/>
      <c r="AA18" s="238"/>
      <c r="AB18" s="330" t="str">
        <f>IF(O11=N11,"8","")</f>
        <v>8</v>
      </c>
      <c r="AC18" s="330" t="str">
        <f>IF(AP11=AQ11,"7","")</f>
        <v>7</v>
      </c>
      <c r="AD18" s="194"/>
      <c r="AE18" s="217"/>
      <c r="AF18" s="217"/>
      <c r="AG18" s="217"/>
      <c r="AH18" s="217"/>
      <c r="AI18" s="217"/>
      <c r="AJ18" s="218"/>
      <c r="AK18" s="239"/>
      <c r="AL18" s="239"/>
      <c r="AM18" s="239"/>
      <c r="AN18" s="240"/>
      <c r="AO18" s="239">
        <f>IF(AO11=AR11,AO11+AK18+AL18+AM18+AN18,"")</f>
      </c>
      <c r="AP18" s="302">
        <f>IF(AO18&gt;AR18,1,0)</f>
        <v>0</v>
      </c>
      <c r="AQ18" s="302">
        <f>IF(AR18&gt;AO18,1,0)</f>
        <v>0</v>
      </c>
      <c r="AR18" s="239">
        <f>IF(AR11=AO11,AR11+AV18+AU18+AT18+AS18,"")</f>
      </c>
      <c r="AS18" s="240"/>
      <c r="AT18" s="239"/>
      <c r="AU18" s="239"/>
      <c r="AV18" s="239"/>
      <c r="AW18" s="331">
        <f>IF(AR11=AO11,"Stechergebnis Pos.-Nr.:","")</f>
      </c>
      <c r="AX18" s="332"/>
      <c r="AY18" s="332"/>
      <c r="AZ18" s="332"/>
      <c r="BA18" s="332"/>
      <c r="BB18" s="333"/>
      <c r="BC18" s="334"/>
      <c r="BD18" s="330" t="str">
        <f>IF(AQ11=AP11,"8","")</f>
        <v>8</v>
      </c>
    </row>
    <row r="19" spans="1:56" ht="27.75" thickBot="1">
      <c r="A19" s="234" t="str">
        <f>IF(N12=O12,"9","")</f>
        <v>9</v>
      </c>
      <c r="B19" s="194"/>
      <c r="C19" s="217"/>
      <c r="D19" s="217"/>
      <c r="E19" s="217"/>
      <c r="F19" s="217"/>
      <c r="G19" s="217"/>
      <c r="H19" s="218"/>
      <c r="I19" s="239"/>
      <c r="J19" s="241"/>
      <c r="K19" s="241"/>
      <c r="L19" s="242"/>
      <c r="M19" s="239">
        <f>IF(M12=P12,M12+I19+J19+K19+L19,"")</f>
      </c>
      <c r="N19" s="302">
        <f>IF(M19&gt;P19,1,0)</f>
        <v>0</v>
      </c>
      <c r="O19" s="302">
        <f>IF(P19&gt;M19,1,0)</f>
        <v>0</v>
      </c>
      <c r="P19" s="239">
        <f>IF(P12=M12,P12+T19+S19+R19+Q19,"")</f>
      </c>
      <c r="Q19" s="240"/>
      <c r="R19" s="239"/>
      <c r="S19" s="239"/>
      <c r="T19" s="239"/>
      <c r="U19" s="235">
        <f>IF(P12=M12,"Stechergebnis Pos.-Nr.:","")</f>
      </c>
      <c r="V19" s="236"/>
      <c r="W19" s="236"/>
      <c r="X19" s="236"/>
      <c r="Y19" s="236"/>
      <c r="Z19" s="237"/>
      <c r="AA19" s="238"/>
      <c r="AB19" s="330" t="str">
        <f>IF(O12=N12,"10","")</f>
        <v>10</v>
      </c>
      <c r="AC19" s="330" t="str">
        <f>IF(AP12=AQ12,"9","")</f>
        <v>9</v>
      </c>
      <c r="AD19" s="194"/>
      <c r="AE19" s="217"/>
      <c r="AF19" s="217"/>
      <c r="AG19" s="217"/>
      <c r="AH19" s="217"/>
      <c r="AI19" s="217"/>
      <c r="AJ19" s="218"/>
      <c r="AK19" s="239"/>
      <c r="AL19" s="241"/>
      <c r="AM19" s="241"/>
      <c r="AN19" s="242"/>
      <c r="AO19" s="239">
        <f>IF(AO12=AR12,AO12+AK19+AL19+AM19+AN19,"")</f>
        <v>0</v>
      </c>
      <c r="AP19" s="302">
        <f>IF(AO19&gt;AR19,1,0)</f>
        <v>0</v>
      </c>
      <c r="AQ19" s="302">
        <f>IF(AR19&gt;AO19,1,0)</f>
        <v>0</v>
      </c>
      <c r="AR19" s="239">
        <f>IF(AR12=AO12,AR12+AV19+AU19+AT19+AS19,"")</f>
        <v>0</v>
      </c>
      <c r="AS19" s="240"/>
      <c r="AT19" s="239"/>
      <c r="AU19" s="239"/>
      <c r="AV19" s="239"/>
      <c r="AW19" s="331" t="str">
        <f>IF(AR12=AO12,"Stechergebnis Pos.-Nr.:","")</f>
        <v>Stechergebnis Pos.-Nr.:</v>
      </c>
      <c r="AX19" s="332"/>
      <c r="AY19" s="332"/>
      <c r="AZ19" s="332"/>
      <c r="BA19" s="332"/>
      <c r="BB19" s="333"/>
      <c r="BC19" s="334"/>
      <c r="BD19" s="330" t="str">
        <f>IF(AQ12=AP12,"10","")</f>
        <v>10</v>
      </c>
    </row>
    <row r="20" spans="10:43" ht="25.5" customHeight="1" thickBot="1">
      <c r="J20" s="195" t="s">
        <v>179</v>
      </c>
      <c r="K20" s="225"/>
      <c r="L20" s="225"/>
      <c r="M20" s="226"/>
      <c r="N20" s="303">
        <f>SUM(N13+N15+N16+N17+N18+N19)</f>
        <v>3</v>
      </c>
      <c r="O20" s="303">
        <f>SUM(O13+O15+O16+O17+O18+O19)</f>
        <v>0</v>
      </c>
      <c r="AK20" s="34"/>
      <c r="AL20" s="195" t="s">
        <v>179</v>
      </c>
      <c r="AM20" s="225"/>
      <c r="AN20" s="225"/>
      <c r="AO20" s="226"/>
      <c r="AP20" s="303">
        <f>SUM(AP13+AP15+AP16+AP17+AP18+AP19)</f>
        <v>3</v>
      </c>
      <c r="AQ20" s="303">
        <f>SUM(AQ13+AQ15+AQ16+AQ17+AQ18+AQ19)</f>
        <v>0</v>
      </c>
    </row>
    <row r="21" spans="1:56" ht="12.75">
      <c r="A21" s="40"/>
      <c r="B21" s="40"/>
      <c r="C21" s="40"/>
      <c r="D21" s="40"/>
      <c r="E21" s="40"/>
      <c r="F21" s="40"/>
      <c r="G21" s="40"/>
      <c r="H21" s="40"/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9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ht="12.75">
      <c r="AK22" s="34"/>
    </row>
    <row r="23" spans="2:55" ht="12.75">
      <c r="B23" s="54"/>
      <c r="C23" s="54"/>
      <c r="D23" s="54"/>
      <c r="E23" s="54"/>
      <c r="F23" s="54"/>
      <c r="G23" s="54"/>
      <c r="H23" s="54"/>
      <c r="M23" s="54"/>
      <c r="N23" s="54"/>
      <c r="O23" s="54"/>
      <c r="P23" s="54"/>
      <c r="U23" s="54"/>
      <c r="V23" s="54"/>
      <c r="W23" s="54"/>
      <c r="X23" s="54"/>
      <c r="Y23" s="54"/>
      <c r="Z23" s="54"/>
      <c r="AA23" s="54"/>
      <c r="AD23" s="54"/>
      <c r="AE23" s="54"/>
      <c r="AF23" s="54"/>
      <c r="AG23" s="54"/>
      <c r="AH23" s="54"/>
      <c r="AI23" s="54"/>
      <c r="AJ23" s="54"/>
      <c r="AK23" s="34"/>
      <c r="AO23" s="54"/>
      <c r="AP23" s="54"/>
      <c r="AQ23" s="54"/>
      <c r="AR23" s="54"/>
      <c r="AW23" s="54"/>
      <c r="AX23" s="54"/>
      <c r="AY23" s="54"/>
      <c r="AZ23" s="54"/>
      <c r="BA23" s="54"/>
      <c r="BB23" s="54"/>
      <c r="BC23" s="54"/>
    </row>
    <row r="24" spans="2:49" ht="12.75">
      <c r="B24" s="40" t="s">
        <v>180</v>
      </c>
      <c r="C24" s="40"/>
      <c r="D24" s="40"/>
      <c r="E24" s="40"/>
      <c r="F24" s="40"/>
      <c r="G24" s="40"/>
      <c r="H24" s="40"/>
      <c r="M24" s="1" t="s">
        <v>181</v>
      </c>
      <c r="U24" s="1" t="s">
        <v>182</v>
      </c>
      <c r="AD24" s="40" t="s">
        <v>180</v>
      </c>
      <c r="AE24" s="40"/>
      <c r="AF24" s="40"/>
      <c r="AG24" s="40"/>
      <c r="AH24" s="40"/>
      <c r="AI24" s="40"/>
      <c r="AJ24" s="40"/>
      <c r="AK24" s="34"/>
      <c r="AO24" s="1" t="s">
        <v>181</v>
      </c>
      <c r="AW24" s="1" t="s">
        <v>182</v>
      </c>
    </row>
    <row r="25" spans="26:56" ht="12.75">
      <c r="Z25" s="243"/>
      <c r="AA25" s="40"/>
      <c r="AB25" s="40"/>
      <c r="AK25" s="34"/>
      <c r="BB25" s="243"/>
      <c r="BC25" s="40"/>
      <c r="BD25" s="40"/>
    </row>
    <row r="26" spans="1:56" ht="12.75">
      <c r="A26" s="244" t="s">
        <v>183</v>
      </c>
      <c r="Z26" s="40"/>
      <c r="AA26" s="245"/>
      <c r="AB26" s="40"/>
      <c r="AC26" s="244" t="s">
        <v>183</v>
      </c>
      <c r="AK26" s="34"/>
      <c r="BB26" s="40"/>
      <c r="BC26" s="245"/>
      <c r="BD26" s="40"/>
    </row>
    <row r="27" spans="1:56" ht="23.25">
      <c r="A27" s="196" t="s">
        <v>167</v>
      </c>
      <c r="B27" s="40"/>
      <c r="C27" s="40"/>
      <c r="D27" s="40"/>
      <c r="E27" s="40"/>
      <c r="F27" s="40"/>
      <c r="G27" s="40"/>
      <c r="H27" s="3"/>
      <c r="K27" s="36"/>
      <c r="L27" s="36"/>
      <c r="M27" s="253" t="s">
        <v>201</v>
      </c>
      <c r="N27" s="36"/>
      <c r="O27" s="36"/>
      <c r="P27" s="36" t="s">
        <v>184</v>
      </c>
      <c r="Q27" s="40"/>
      <c r="S27" s="197"/>
      <c r="T27" s="40"/>
      <c r="U27" s="40"/>
      <c r="V27" s="40"/>
      <c r="W27" s="40"/>
      <c r="X27" s="40"/>
      <c r="Y27" s="40"/>
      <c r="Z27" s="40"/>
      <c r="AA27" s="40"/>
      <c r="AB27" s="40"/>
      <c r="AC27" s="196" t="s">
        <v>167</v>
      </c>
      <c r="AD27" s="40"/>
      <c r="AE27" s="40"/>
      <c r="AF27" s="40"/>
      <c r="AG27" s="40"/>
      <c r="AH27" s="40"/>
      <c r="AI27" s="40"/>
      <c r="AJ27" s="3"/>
      <c r="AK27" s="34"/>
      <c r="AM27" s="36"/>
      <c r="AN27" s="36"/>
      <c r="AO27" s="253" t="s">
        <v>201</v>
      </c>
      <c r="AP27" s="36"/>
      <c r="AQ27" s="36"/>
      <c r="AR27" s="36" t="s">
        <v>185</v>
      </c>
      <c r="AS27" s="40"/>
      <c r="AU27" s="197"/>
      <c r="AV27" s="40"/>
      <c r="AW27" s="40"/>
      <c r="AX27" s="40"/>
      <c r="AY27" s="40"/>
      <c r="AZ27" s="40"/>
      <c r="BA27" s="40"/>
      <c r="BB27" s="40"/>
      <c r="BC27" s="40"/>
      <c r="BD27" s="40"/>
    </row>
    <row r="28" spans="1:56" ht="20.25">
      <c r="A28" s="3"/>
      <c r="B28" s="49"/>
      <c r="C28" s="49"/>
      <c r="D28" s="49"/>
      <c r="E28" s="40"/>
      <c r="F28" s="40"/>
      <c r="G28" s="40"/>
      <c r="H28" s="40"/>
      <c r="I28" s="39"/>
      <c r="J28" s="40"/>
      <c r="K28" s="40"/>
      <c r="L28" s="40"/>
      <c r="M28" s="40"/>
      <c r="N28" s="40"/>
      <c r="O28" s="40"/>
      <c r="P28" s="40"/>
      <c r="Q28" s="40"/>
      <c r="R28" s="198"/>
      <c r="S28" s="40"/>
      <c r="T28" s="40"/>
      <c r="U28" s="199"/>
      <c r="V28" s="40"/>
      <c r="W28" s="40"/>
      <c r="X28" s="40"/>
      <c r="Y28" s="40"/>
      <c r="Z28" s="40"/>
      <c r="AA28" s="40"/>
      <c r="AB28" s="40"/>
      <c r="AC28" s="3"/>
      <c r="AD28" s="49"/>
      <c r="AE28" s="49"/>
      <c r="AF28" s="49"/>
      <c r="AG28" s="40"/>
      <c r="AH28" s="40"/>
      <c r="AI28" s="40"/>
      <c r="AJ28" s="40"/>
      <c r="AK28" s="39"/>
      <c r="AL28" s="40"/>
      <c r="AM28" s="40"/>
      <c r="AN28" s="40"/>
      <c r="AO28" s="40"/>
      <c r="AP28" s="40"/>
      <c r="AQ28" s="40"/>
      <c r="AR28" s="40"/>
      <c r="AS28" s="40"/>
      <c r="AT28" s="198"/>
      <c r="AU28" s="40"/>
      <c r="AV28" s="40"/>
      <c r="AW28" s="199"/>
      <c r="AX28" s="40"/>
      <c r="AY28" s="40"/>
      <c r="AZ28" s="40"/>
      <c r="BA28" s="40"/>
      <c r="BB28" s="40"/>
      <c r="BC28" s="40"/>
      <c r="BD28" s="40"/>
    </row>
    <row r="29" spans="1:56" ht="20.25">
      <c r="A29" s="3"/>
      <c r="B29" s="40"/>
      <c r="C29" s="40"/>
      <c r="D29" s="40"/>
      <c r="E29" s="40"/>
      <c r="F29" s="40"/>
      <c r="G29" s="40"/>
      <c r="H29" s="40"/>
      <c r="I29" s="20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3"/>
      <c r="AD29" s="40"/>
      <c r="AE29" s="40"/>
      <c r="AF29" s="40"/>
      <c r="AG29" s="40"/>
      <c r="AH29" s="40"/>
      <c r="AI29" s="40"/>
      <c r="AJ29" s="40"/>
      <c r="AK29" s="20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</row>
    <row r="30" spans="1:56" ht="12.75">
      <c r="A30" s="65" t="s">
        <v>170</v>
      </c>
      <c r="B30" s="65"/>
      <c r="C30" s="65"/>
      <c r="D30" s="65"/>
      <c r="E30" s="65"/>
      <c r="F30" s="65"/>
      <c r="G30" s="65"/>
      <c r="H30" s="65"/>
      <c r="I30" s="20"/>
      <c r="J30" s="65"/>
      <c r="K30" s="65"/>
      <c r="L30" s="65"/>
      <c r="M30" s="65"/>
      <c r="N30" s="65"/>
      <c r="O30" s="65" t="s">
        <v>171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 t="s">
        <v>170</v>
      </c>
      <c r="AD30" s="65"/>
      <c r="AE30" s="65"/>
      <c r="AF30" s="65"/>
      <c r="AG30" s="65"/>
      <c r="AH30" s="65"/>
      <c r="AI30" s="65"/>
      <c r="AJ30" s="65"/>
      <c r="AK30" s="20"/>
      <c r="AL30" s="65"/>
      <c r="AM30" s="65"/>
      <c r="AN30" s="65"/>
      <c r="AO30" s="65"/>
      <c r="AP30" s="65"/>
      <c r="AQ30" s="65" t="s">
        <v>171</v>
      </c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</row>
    <row r="31" spans="1:56" ht="23.25">
      <c r="A31" s="201" t="s">
        <v>172</v>
      </c>
      <c r="B31" s="202"/>
      <c r="C31" s="202"/>
      <c r="D31" s="202"/>
      <c r="E31" s="203"/>
      <c r="F31" s="203" t="s">
        <v>283</v>
      </c>
      <c r="G31" s="204"/>
      <c r="H31" s="202"/>
      <c r="I31" s="205"/>
      <c r="J31" s="202"/>
      <c r="K31" s="202"/>
      <c r="L31" s="202"/>
      <c r="M31" s="202"/>
      <c r="N31" s="206"/>
      <c r="O31" s="201" t="s">
        <v>172</v>
      </c>
      <c r="P31" s="202"/>
      <c r="Q31" s="202"/>
      <c r="R31" s="202"/>
      <c r="S31" s="203" t="s">
        <v>62</v>
      </c>
      <c r="T31" s="202"/>
      <c r="U31" s="202"/>
      <c r="V31" s="202"/>
      <c r="W31" s="202"/>
      <c r="X31" s="202"/>
      <c r="Y31" s="202"/>
      <c r="Z31" s="202"/>
      <c r="AA31" s="202"/>
      <c r="AB31" s="206"/>
      <c r="AC31" s="201" t="s">
        <v>172</v>
      </c>
      <c r="AD31" s="202"/>
      <c r="AE31" s="202"/>
      <c r="AF31" s="202"/>
      <c r="AG31" s="203"/>
      <c r="AH31" s="203" t="s">
        <v>286</v>
      </c>
      <c r="AI31" s="204"/>
      <c r="AJ31" s="202"/>
      <c r="AK31" s="205"/>
      <c r="AL31" s="202"/>
      <c r="AM31" s="202"/>
      <c r="AN31" s="202"/>
      <c r="AO31" s="202"/>
      <c r="AP31" s="206"/>
      <c r="AQ31" s="201" t="s">
        <v>172</v>
      </c>
      <c r="AR31" s="202"/>
      <c r="AS31" s="202"/>
      <c r="AT31" s="202"/>
      <c r="AU31" s="203" t="s">
        <v>287</v>
      </c>
      <c r="AV31" s="202"/>
      <c r="AW31" s="202"/>
      <c r="AX31" s="202"/>
      <c r="AY31" s="202"/>
      <c r="AZ31" s="202"/>
      <c r="BA31" s="202"/>
      <c r="BB31" s="202"/>
      <c r="BC31" s="202"/>
      <c r="BD31" s="206"/>
    </row>
    <row r="32" spans="14:42" ht="12.75">
      <c r="N32" s="207"/>
      <c r="AK32" s="34"/>
      <c r="AP32" s="207"/>
    </row>
    <row r="33" spans="1:56" ht="12.75">
      <c r="A33" s="208" t="s">
        <v>173</v>
      </c>
      <c r="B33" s="209" t="s">
        <v>174</v>
      </c>
      <c r="C33" s="210"/>
      <c r="D33" s="210"/>
      <c r="E33" s="210"/>
      <c r="F33" s="210"/>
      <c r="G33" s="210"/>
      <c r="H33" s="211"/>
      <c r="I33" s="212">
        <v>1</v>
      </c>
      <c r="J33" s="212">
        <v>2</v>
      </c>
      <c r="K33" s="212">
        <v>3</v>
      </c>
      <c r="L33" s="212">
        <v>4</v>
      </c>
      <c r="M33" s="213" t="s">
        <v>175</v>
      </c>
      <c r="N33" s="214" t="s">
        <v>176</v>
      </c>
      <c r="O33" s="215"/>
      <c r="P33" s="213" t="s">
        <v>175</v>
      </c>
      <c r="Q33" s="212">
        <v>4</v>
      </c>
      <c r="R33" s="212">
        <v>3</v>
      </c>
      <c r="S33" s="212">
        <v>2</v>
      </c>
      <c r="T33" s="212">
        <v>1</v>
      </c>
      <c r="U33" s="209" t="s">
        <v>174</v>
      </c>
      <c r="V33" s="210"/>
      <c r="W33" s="210"/>
      <c r="X33" s="210"/>
      <c r="Y33" s="210"/>
      <c r="Z33" s="210"/>
      <c r="AA33" s="211"/>
      <c r="AB33" s="208" t="s">
        <v>173</v>
      </c>
      <c r="AC33" s="208" t="s">
        <v>173</v>
      </c>
      <c r="AD33" s="209" t="s">
        <v>174</v>
      </c>
      <c r="AE33" s="210"/>
      <c r="AF33" s="210"/>
      <c r="AG33" s="210"/>
      <c r="AH33" s="210"/>
      <c r="AI33" s="210"/>
      <c r="AJ33" s="211"/>
      <c r="AK33" s="212">
        <v>1</v>
      </c>
      <c r="AL33" s="212">
        <v>2</v>
      </c>
      <c r="AM33" s="212">
        <v>3</v>
      </c>
      <c r="AN33" s="212">
        <v>4</v>
      </c>
      <c r="AO33" s="213" t="s">
        <v>175</v>
      </c>
      <c r="AP33" s="214" t="s">
        <v>176</v>
      </c>
      <c r="AQ33" s="215"/>
      <c r="AR33" s="213" t="s">
        <v>175</v>
      </c>
      <c r="AS33" s="212">
        <v>4</v>
      </c>
      <c r="AT33" s="212">
        <v>3</v>
      </c>
      <c r="AU33" s="212">
        <v>2</v>
      </c>
      <c r="AV33" s="212">
        <v>1</v>
      </c>
      <c r="AW33" s="209" t="s">
        <v>174</v>
      </c>
      <c r="AX33" s="210"/>
      <c r="AY33" s="210"/>
      <c r="AZ33" s="210"/>
      <c r="BA33" s="210"/>
      <c r="BB33" s="210"/>
      <c r="BC33" s="211"/>
      <c r="BD33" s="208" t="s">
        <v>173</v>
      </c>
    </row>
    <row r="34" spans="1:56" ht="27">
      <c r="A34" s="216">
        <v>1</v>
      </c>
      <c r="B34" s="327" t="s">
        <v>122</v>
      </c>
      <c r="C34" s="217"/>
      <c r="D34" s="217"/>
      <c r="E34" s="326" t="s">
        <v>123</v>
      </c>
      <c r="F34" s="217"/>
      <c r="G34" s="217"/>
      <c r="H34" s="218"/>
      <c r="I34" s="169"/>
      <c r="J34" s="170">
        <v>96</v>
      </c>
      <c r="K34" s="170"/>
      <c r="L34" s="170">
        <v>92</v>
      </c>
      <c r="M34" s="219">
        <f>IF(OR(ISNUMBER(I34),ISNUMBER(J34),ISNUMBER(K34),ISNUMBER(L34)),SUM(I34:L34),"")</f>
        <v>188</v>
      </c>
      <c r="N34" s="220">
        <f>IF(AND(ISNUMBER(L34),ISNUMBER(Q34)),IF(M34&gt;P34,1,0),"")</f>
        <v>1</v>
      </c>
      <c r="O34" s="220">
        <f>IF(AND(ISNUMBER(L34),ISNUMBER(Q34)),IF(P34&gt;M34,1,0),"")</f>
        <v>0</v>
      </c>
      <c r="P34" s="219">
        <f>IF(OR(ISNUMBER(Q34),ISNUMBER(R34),ISNUMBER(S34),ISNUMBER(T34)),SUM(Q34:T34),"")</f>
        <v>156</v>
      </c>
      <c r="Q34" s="221">
        <v>68</v>
      </c>
      <c r="R34" s="221"/>
      <c r="S34" s="221">
        <v>88</v>
      </c>
      <c r="T34" s="222"/>
      <c r="U34" s="328" t="s">
        <v>215</v>
      </c>
      <c r="V34" s="217"/>
      <c r="W34" s="217"/>
      <c r="X34" s="329" t="s">
        <v>216</v>
      </c>
      <c r="Y34" s="217"/>
      <c r="Z34" s="217"/>
      <c r="AA34" s="218"/>
      <c r="AB34" s="223">
        <v>2</v>
      </c>
      <c r="AC34" s="216">
        <v>1</v>
      </c>
      <c r="AD34" s="325" t="s">
        <v>85</v>
      </c>
      <c r="AE34" s="217"/>
      <c r="AF34" s="217"/>
      <c r="AG34" s="326" t="s">
        <v>86</v>
      </c>
      <c r="AH34" s="217"/>
      <c r="AI34" s="217"/>
      <c r="AJ34" s="218"/>
      <c r="AK34" s="169">
        <v>0</v>
      </c>
      <c r="AL34" s="170">
        <v>93</v>
      </c>
      <c r="AM34" s="170"/>
      <c r="AN34" s="170">
        <v>92</v>
      </c>
      <c r="AO34" s="219">
        <f>IF(OR(ISNUMBER(AK34),ISNUMBER(AL34),ISNUMBER(AM34),ISNUMBER(AN34)),SUM(AK34:AN34),"")</f>
        <v>185</v>
      </c>
      <c r="AP34" s="220">
        <f>IF(AND(ISNUMBER(AN34),ISNUMBER(AS34)),IF(AO34&gt;AR34,1,0),"")</f>
        <v>1</v>
      </c>
      <c r="AQ34" s="220">
        <f>IF(AND(ISNUMBER(AN34),ISNUMBER(AS34)),IF(AR34&gt;AO34,1,0),"")</f>
        <v>0</v>
      </c>
      <c r="AR34" s="219">
        <f>IF(OR(ISNUMBER(AS34),ISNUMBER(AT34),ISNUMBER(AU34),ISNUMBER(AV34)),SUM(AS34:AV34),"")</f>
        <v>183</v>
      </c>
      <c r="AS34" s="221">
        <v>91</v>
      </c>
      <c r="AT34" s="221"/>
      <c r="AU34" s="221">
        <v>92</v>
      </c>
      <c r="AV34" s="222"/>
      <c r="AW34" s="246" t="s">
        <v>130</v>
      </c>
      <c r="AX34" s="217"/>
      <c r="AY34" s="217"/>
      <c r="AZ34" s="336" t="s">
        <v>131</v>
      </c>
      <c r="BA34" s="217"/>
      <c r="BB34" s="217"/>
      <c r="BC34" s="218"/>
      <c r="BD34" s="223">
        <v>2</v>
      </c>
    </row>
    <row r="35" spans="1:56" ht="27">
      <c r="A35" s="216">
        <v>3</v>
      </c>
      <c r="B35" s="327" t="s">
        <v>119</v>
      </c>
      <c r="C35" s="217"/>
      <c r="D35" s="217"/>
      <c r="E35" s="326" t="s">
        <v>120</v>
      </c>
      <c r="F35" s="217"/>
      <c r="G35" s="217"/>
      <c r="H35" s="324"/>
      <c r="I35" s="169"/>
      <c r="J35" s="170">
        <v>94</v>
      </c>
      <c r="K35" s="170"/>
      <c r="L35" s="170">
        <v>93</v>
      </c>
      <c r="M35" s="219">
        <f>IF(OR(ISNUMBER(I35),ISNUMBER(J35),ISNUMBER(K35),ISNUMBER(L35)),SUM(I35:L35),"")</f>
        <v>187</v>
      </c>
      <c r="N35" s="220">
        <f>IF(AND(ISNUMBER(L35),ISNUMBER(Q35)),IF(M35&gt;P35,1,0),"")</f>
        <v>1</v>
      </c>
      <c r="O35" s="220">
        <f>IF(AND(ISNUMBER(L35),ISNUMBER(Q35)),IF(P35&gt;M35,1,0),"")</f>
        <v>0</v>
      </c>
      <c r="P35" s="219">
        <f>IF(OR(ISNUMBER(Q35),ISNUMBER(R35),ISNUMBER(S35),ISNUMBER(T35)),SUM(Q35:T35),"")</f>
        <v>155</v>
      </c>
      <c r="Q35" s="221">
        <v>83</v>
      </c>
      <c r="R35" s="221"/>
      <c r="S35" s="221">
        <v>72</v>
      </c>
      <c r="T35" s="222"/>
      <c r="U35" s="328" t="s">
        <v>117</v>
      </c>
      <c r="V35" s="217"/>
      <c r="W35" s="217"/>
      <c r="X35" s="329" t="s">
        <v>118</v>
      </c>
      <c r="Y35" s="217"/>
      <c r="Z35" s="217"/>
      <c r="AA35" s="218"/>
      <c r="AB35" s="223">
        <v>4</v>
      </c>
      <c r="AC35" s="216">
        <v>3</v>
      </c>
      <c r="AD35" s="246" t="s">
        <v>92</v>
      </c>
      <c r="AE35" s="336"/>
      <c r="AF35" s="336"/>
      <c r="AG35" s="336" t="s">
        <v>93</v>
      </c>
      <c r="AH35" s="336"/>
      <c r="AI35" s="336"/>
      <c r="AJ35" s="337"/>
      <c r="AK35" s="169">
        <v>0</v>
      </c>
      <c r="AL35" s="170">
        <v>88</v>
      </c>
      <c r="AM35" s="170"/>
      <c r="AN35" s="170">
        <v>90</v>
      </c>
      <c r="AO35" s="219">
        <f>IF(OR(ISNUMBER(AK35),ISNUMBER(AL35),ISNUMBER(AM35),ISNUMBER(AN35)),SUM(AK35:AN35),"")</f>
        <v>178</v>
      </c>
      <c r="AP35" s="220">
        <f>IF(AND(ISNUMBER(AN35),ISNUMBER(AS35)),IF(AO35&gt;AR35,1,0),"")</f>
        <v>1</v>
      </c>
      <c r="AQ35" s="220">
        <f>IF(AND(ISNUMBER(AN35),ISNUMBER(AS35)),IF(AR35&gt;AO35,1,0),"")</f>
        <v>0</v>
      </c>
      <c r="AR35" s="219">
        <f>IF(OR(ISNUMBER(AS35),ISNUMBER(AT35),ISNUMBER(AU35),ISNUMBER(AV35)),SUM(AS35:AV35),"")</f>
        <v>165</v>
      </c>
      <c r="AS35" s="221">
        <v>82</v>
      </c>
      <c r="AT35" s="221"/>
      <c r="AU35" s="221">
        <v>83</v>
      </c>
      <c r="AV35" s="222"/>
      <c r="AW35" s="246" t="s">
        <v>132</v>
      </c>
      <c r="AX35" s="217"/>
      <c r="AY35" s="217"/>
      <c r="AZ35" s="336" t="s">
        <v>104</v>
      </c>
      <c r="BA35" s="217"/>
      <c r="BB35" s="217"/>
      <c r="BC35" s="218"/>
      <c r="BD35" s="223">
        <v>4</v>
      </c>
    </row>
    <row r="36" spans="1:56" ht="27">
      <c r="A36" s="216">
        <v>5</v>
      </c>
      <c r="B36" s="327" t="s">
        <v>228</v>
      </c>
      <c r="C36" s="217"/>
      <c r="D36" s="217"/>
      <c r="E36" s="326" t="s">
        <v>227</v>
      </c>
      <c r="F36" s="217"/>
      <c r="G36" s="217"/>
      <c r="H36" s="218"/>
      <c r="I36" s="169"/>
      <c r="J36" s="170">
        <v>90</v>
      </c>
      <c r="K36" s="170"/>
      <c r="L36" s="170">
        <v>86</v>
      </c>
      <c r="M36" s="219">
        <f>IF(OR(ISNUMBER(I36),ISNUMBER(J36),ISNUMBER(K36),ISNUMBER(L36)),SUM(I36:L36),"")</f>
        <v>176</v>
      </c>
      <c r="N36" s="220">
        <f>IF(AND(ISNUMBER(L36),ISNUMBER(Q36)),IF(M36&gt;P36,1,0),"")</f>
        <v>1</v>
      </c>
      <c r="O36" s="220">
        <f>IF(AND(ISNUMBER(L36),ISNUMBER(Q36)),IF(P36&gt;M36,1,0),"")</f>
        <v>0</v>
      </c>
      <c r="P36" s="219">
        <f>IF(OR(ISNUMBER(Q36),ISNUMBER(R36),ISNUMBER(S36),ISNUMBER(T36)),SUM(Q36:T36),"")</f>
        <v>160</v>
      </c>
      <c r="Q36" s="221">
        <v>77</v>
      </c>
      <c r="R36" s="221"/>
      <c r="S36" s="221">
        <v>83</v>
      </c>
      <c r="T36" s="222"/>
      <c r="U36" s="328" t="s">
        <v>217</v>
      </c>
      <c r="V36" s="217"/>
      <c r="W36" s="217"/>
      <c r="X36" s="329" t="s">
        <v>218</v>
      </c>
      <c r="Y36" s="217"/>
      <c r="Z36" s="217"/>
      <c r="AA36" s="218"/>
      <c r="AB36" s="223">
        <v>6</v>
      </c>
      <c r="AC36" s="216">
        <v>5</v>
      </c>
      <c r="AD36" s="325" t="s">
        <v>220</v>
      </c>
      <c r="AE36" s="217"/>
      <c r="AF36" s="217"/>
      <c r="AG36" s="326" t="s">
        <v>91</v>
      </c>
      <c r="AH36" s="217"/>
      <c r="AI36" s="217"/>
      <c r="AJ36" s="218"/>
      <c r="AK36" s="169">
        <v>0</v>
      </c>
      <c r="AL36" s="170">
        <v>88</v>
      </c>
      <c r="AM36" s="170"/>
      <c r="AN36" s="170">
        <v>88</v>
      </c>
      <c r="AO36" s="219">
        <f>IF(OR(ISNUMBER(AK36),ISNUMBER(AL36),ISNUMBER(AM36),ISNUMBER(AN36)),SUM(AK36:AN36),"")</f>
        <v>176</v>
      </c>
      <c r="AP36" s="220">
        <f>IF(AND(ISNUMBER(AN36),ISNUMBER(AS36)),IF(AO36&gt;AR36,1,0),"")</f>
        <v>1</v>
      </c>
      <c r="AQ36" s="220">
        <f>IF(AND(ISNUMBER(AN36),ISNUMBER(AS36)),IF(AR36&gt;AO36,1,0),"")</f>
        <v>0</v>
      </c>
      <c r="AR36" s="219">
        <f>IF(OR(ISNUMBER(AS36),ISNUMBER(AT36),ISNUMBER(AU36),ISNUMBER(AV36)),SUM(AS36:AV36),"")</f>
        <v>157</v>
      </c>
      <c r="AS36" s="221">
        <v>84</v>
      </c>
      <c r="AT36" s="221"/>
      <c r="AU36" s="221">
        <v>73</v>
      </c>
      <c r="AV36" s="222"/>
      <c r="AW36" s="246" t="s">
        <v>259</v>
      </c>
      <c r="AX36" s="217"/>
      <c r="AY36" s="217"/>
      <c r="AZ36" s="336" t="s">
        <v>127</v>
      </c>
      <c r="BA36" s="217"/>
      <c r="BB36" s="217"/>
      <c r="BC36" s="218"/>
      <c r="BD36" s="223">
        <v>6</v>
      </c>
    </row>
    <row r="37" spans="1:56" ht="27">
      <c r="A37" s="216">
        <v>7</v>
      </c>
      <c r="B37" s="327" t="s">
        <v>126</v>
      </c>
      <c r="C37" s="217"/>
      <c r="D37" s="217"/>
      <c r="E37" s="326" t="s">
        <v>127</v>
      </c>
      <c r="F37" s="217"/>
      <c r="G37" s="217"/>
      <c r="H37" s="218"/>
      <c r="I37" s="169"/>
      <c r="J37" s="170">
        <v>81</v>
      </c>
      <c r="K37" s="170"/>
      <c r="L37" s="170">
        <v>84</v>
      </c>
      <c r="M37" s="219">
        <f>IF(OR(ISNUMBER(I37),ISNUMBER(J37),ISNUMBER(K37),ISNUMBER(L37)),SUM(I37:L37),"")</f>
        <v>165</v>
      </c>
      <c r="N37" s="220"/>
      <c r="O37" s="220"/>
      <c r="P37" s="219">
        <f>IF(OR(ISNUMBER(Q37),ISNUMBER(R37),ISNUMBER(S37),ISNUMBER(T37)),SUM(Q37:T37),"")</f>
      </c>
      <c r="Q37" s="221"/>
      <c r="R37" s="221"/>
      <c r="S37" s="221"/>
      <c r="T37" s="222"/>
      <c r="U37" s="328" t="s">
        <v>112</v>
      </c>
      <c r="V37" s="217"/>
      <c r="W37" s="217"/>
      <c r="X37" s="329" t="s">
        <v>86</v>
      </c>
      <c r="Y37" s="217"/>
      <c r="Z37" s="217"/>
      <c r="AA37" s="218"/>
      <c r="AB37" s="223">
        <v>8</v>
      </c>
      <c r="AC37" s="216">
        <v>7</v>
      </c>
      <c r="AD37" s="325" t="s">
        <v>221</v>
      </c>
      <c r="AE37" s="217"/>
      <c r="AF37" s="217"/>
      <c r="AG37" s="326" t="s">
        <v>222</v>
      </c>
      <c r="AH37" s="217"/>
      <c r="AI37" s="217"/>
      <c r="AJ37" s="218"/>
      <c r="AK37" s="169">
        <v>0</v>
      </c>
      <c r="AL37" s="170">
        <v>86</v>
      </c>
      <c r="AM37" s="170"/>
      <c r="AN37" s="170">
        <v>83</v>
      </c>
      <c r="AO37" s="219">
        <f>IF(OR(ISNUMBER(AK37),ISNUMBER(AL37),ISNUMBER(AM37),ISNUMBER(AN37)),SUM(AK37:AN37),"")</f>
        <v>169</v>
      </c>
      <c r="AP37" s="220"/>
      <c r="AQ37" s="220"/>
      <c r="AR37" s="219">
        <f>IF(OR(ISNUMBER(AS37),ISNUMBER(AT37),ISNUMBER(AU37),ISNUMBER(AV37)),SUM(AS37:AV37),"")</f>
      </c>
      <c r="AS37" s="221"/>
      <c r="AT37" s="221"/>
      <c r="AU37" s="221"/>
      <c r="AV37" s="222"/>
      <c r="AW37" s="246" t="s">
        <v>133</v>
      </c>
      <c r="AX37" s="217"/>
      <c r="AY37" s="217"/>
      <c r="AZ37" s="336" t="s">
        <v>82</v>
      </c>
      <c r="BA37" s="217"/>
      <c r="BB37" s="217"/>
      <c r="BC37" s="218"/>
      <c r="BD37" s="223">
        <v>8</v>
      </c>
    </row>
    <row r="38" spans="1:56" ht="27.75" thickBot="1">
      <c r="A38" s="216">
        <v>9</v>
      </c>
      <c r="B38" s="327" t="s">
        <v>124</v>
      </c>
      <c r="C38" s="217"/>
      <c r="D38" s="217"/>
      <c r="E38" s="326" t="s">
        <v>125</v>
      </c>
      <c r="F38" s="217"/>
      <c r="G38" s="217"/>
      <c r="H38" s="218"/>
      <c r="I38" s="169">
        <v>0</v>
      </c>
      <c r="J38" s="170"/>
      <c r="K38" s="170"/>
      <c r="L38" s="170"/>
      <c r="M38" s="219">
        <f>IF(OR(ISNUMBER(I38),ISNUMBER(J38),ISNUMBER(K38),ISNUMBER(L38)),SUM(I38:L38),"")</f>
        <v>0</v>
      </c>
      <c r="N38" s="220"/>
      <c r="O38" s="220"/>
      <c r="P38" s="219">
        <f>IF(OR(ISNUMBER(Q38),ISNUMBER(R38),ISNUMBER(S38),ISNUMBER(T38)),SUM(Q38:T38),"")</f>
      </c>
      <c r="Q38" s="221"/>
      <c r="R38" s="221"/>
      <c r="S38" s="221"/>
      <c r="T38" s="222"/>
      <c r="U38" s="328" t="s">
        <v>115</v>
      </c>
      <c r="V38" s="217"/>
      <c r="W38" s="217"/>
      <c r="X38" s="329" t="s">
        <v>86</v>
      </c>
      <c r="Y38" s="217"/>
      <c r="Z38" s="217"/>
      <c r="AA38" s="218"/>
      <c r="AB38" s="223">
        <v>10</v>
      </c>
      <c r="AC38" s="216">
        <v>9</v>
      </c>
      <c r="AD38" s="325" t="s">
        <v>262</v>
      </c>
      <c r="AE38" s="217"/>
      <c r="AF38" s="217"/>
      <c r="AG38" s="326" t="s">
        <v>263</v>
      </c>
      <c r="AH38" s="217"/>
      <c r="AI38" s="217"/>
      <c r="AJ38" s="218"/>
      <c r="AK38" s="169">
        <v>0</v>
      </c>
      <c r="AL38" s="170">
        <v>69</v>
      </c>
      <c r="AM38" s="170"/>
      <c r="AN38" s="170">
        <v>62</v>
      </c>
      <c r="AO38" s="219">
        <f>IF(OR(ISNUMBER(AK38),ISNUMBER(AL38),ISNUMBER(AM38),ISNUMBER(AN38)),SUM(AK38:AN38),"")</f>
        <v>131</v>
      </c>
      <c r="AP38" s="220"/>
      <c r="AQ38" s="220"/>
      <c r="AR38" s="219">
        <f>IF(OR(ISNUMBER(AS38),ISNUMBER(AT38),ISNUMBER(AU38),ISNUMBER(AV38)),SUM(AS38:AV38),"")</f>
      </c>
      <c r="AS38" s="221"/>
      <c r="AT38" s="221"/>
      <c r="AU38" s="221"/>
      <c r="AV38" s="222"/>
      <c r="AW38" s="246" t="s">
        <v>212</v>
      </c>
      <c r="AX38" s="217"/>
      <c r="AY38" s="217"/>
      <c r="AZ38" s="336" t="s">
        <v>205</v>
      </c>
      <c r="BA38" s="217"/>
      <c r="BB38" s="217"/>
      <c r="BC38" s="218"/>
      <c r="BD38" s="223">
        <v>10</v>
      </c>
    </row>
    <row r="39" spans="9:43" ht="30.75" thickBot="1">
      <c r="I39" s="56"/>
      <c r="J39" s="224" t="s">
        <v>177</v>
      </c>
      <c r="K39" s="225"/>
      <c r="L39" s="225"/>
      <c r="M39" s="226"/>
      <c r="N39" s="227">
        <f>SUM(N34:N38)</f>
        <v>3</v>
      </c>
      <c r="O39" s="227">
        <f>SUM(O34:O38)</f>
        <v>0</v>
      </c>
      <c r="AD39" s="53"/>
      <c r="AE39" s="338"/>
      <c r="AF39" s="338"/>
      <c r="AG39" s="53"/>
      <c r="AH39" s="338"/>
      <c r="AI39" s="338"/>
      <c r="AJ39" s="338"/>
      <c r="AK39" s="56"/>
      <c r="AL39" s="224" t="s">
        <v>177</v>
      </c>
      <c r="AM39" s="225"/>
      <c r="AN39" s="225"/>
      <c r="AO39" s="226"/>
      <c r="AP39" s="227">
        <f>SUM(AP34:AP38)</f>
        <v>3</v>
      </c>
      <c r="AQ39" s="227">
        <f>SUM(AQ34:AQ38)</f>
        <v>0</v>
      </c>
    </row>
    <row r="40" spans="2:55" ht="30">
      <c r="B40" s="228"/>
      <c r="C40" s="229"/>
      <c r="D40" s="229"/>
      <c r="E40" s="229" t="s">
        <v>178</v>
      </c>
      <c r="F40" s="229"/>
      <c r="G40" s="229"/>
      <c r="H40" s="230"/>
      <c r="M40" s="40"/>
      <c r="N40" s="231"/>
      <c r="O40" s="232"/>
      <c r="P40" s="40"/>
      <c r="U40" s="214"/>
      <c r="V40" s="233"/>
      <c r="W40" s="233"/>
      <c r="X40" s="229" t="s">
        <v>178</v>
      </c>
      <c r="Y40" s="233"/>
      <c r="Z40" s="233"/>
      <c r="AA40" s="215"/>
      <c r="AD40" s="339"/>
      <c r="AE40" s="340"/>
      <c r="AF40" s="340"/>
      <c r="AG40" s="340" t="s">
        <v>178</v>
      </c>
      <c r="AH40" s="340"/>
      <c r="AI40" s="340"/>
      <c r="AJ40" s="341"/>
      <c r="AK40" s="34"/>
      <c r="AO40" s="40"/>
      <c r="AP40" s="231"/>
      <c r="AQ40" s="232"/>
      <c r="AR40" s="40"/>
      <c r="AW40" s="214"/>
      <c r="AX40" s="233"/>
      <c r="AY40" s="233"/>
      <c r="AZ40" s="229" t="s">
        <v>178</v>
      </c>
      <c r="BA40" s="233"/>
      <c r="BB40" s="233"/>
      <c r="BC40" s="215"/>
    </row>
    <row r="41" spans="1:56" ht="27">
      <c r="A41" s="234">
        <f>IF(N34=O34,"1","")</f>
      </c>
      <c r="B41" s="194"/>
      <c r="C41" s="217"/>
      <c r="D41" s="217"/>
      <c r="E41" s="217"/>
      <c r="F41" s="217"/>
      <c r="G41" s="217"/>
      <c r="H41" s="218"/>
      <c r="I41" s="239"/>
      <c r="J41" s="239"/>
      <c r="K41" s="239"/>
      <c r="L41" s="240"/>
      <c r="M41" s="239">
        <f>IF(M34=P34,M34+I41+J41+K41+L41,"")</f>
      </c>
      <c r="N41" s="220">
        <f>IF(M41&gt;P41,1,0)</f>
        <v>0</v>
      </c>
      <c r="O41" s="220">
        <f>IF(N41&gt;Q41,1,0)</f>
        <v>0</v>
      </c>
      <c r="P41" s="239">
        <f>IF(P34=M34,P34+T41+S41+R41+Q41,"")</f>
      </c>
      <c r="Q41" s="240"/>
      <c r="R41" s="239"/>
      <c r="S41" s="239"/>
      <c r="T41" s="239"/>
      <c r="U41" s="235">
        <f>IF(P34=M34,"Stechergebnis Pos.-Nr.:","")</f>
      </c>
      <c r="V41" s="236"/>
      <c r="W41" s="236"/>
      <c r="X41" s="236"/>
      <c r="Y41" s="236"/>
      <c r="Z41" s="237"/>
      <c r="AA41" s="238"/>
      <c r="AB41" s="234">
        <f>IF(O34=N34,"2","")</f>
      </c>
      <c r="AC41" s="234">
        <f>IF(AP34=AQ34,"1","")</f>
      </c>
      <c r="AD41" s="194"/>
      <c r="AE41" s="217"/>
      <c r="AF41" s="217"/>
      <c r="AG41" s="217"/>
      <c r="AH41" s="217"/>
      <c r="AI41" s="217"/>
      <c r="AJ41" s="218"/>
      <c r="AK41" s="239"/>
      <c r="AL41" s="239"/>
      <c r="AM41" s="239"/>
      <c r="AN41" s="240"/>
      <c r="AO41" s="239">
        <f>IF(AO34=AR34,AO34+AK41+AL41+AM41+AN41,"")</f>
      </c>
      <c r="AP41" s="220">
        <f>IF(AO41&gt;AR41,1,0)</f>
        <v>0</v>
      </c>
      <c r="AQ41" s="220">
        <f>IF(AP41&gt;AS41,1,0)</f>
        <v>0</v>
      </c>
      <c r="AR41" s="239">
        <f>IF(AR34=AO34,AR34+AV41+AU41+AT41+AS41,"")</f>
      </c>
      <c r="AS41" s="240"/>
      <c r="AT41" s="239"/>
      <c r="AU41" s="239"/>
      <c r="AV41" s="239"/>
      <c r="AW41" s="235">
        <f>IF(AR34=AO34,"Stechergebnis Pos.-Nr.:","")</f>
      </c>
      <c r="AX41" s="236"/>
      <c r="AY41" s="236"/>
      <c r="AZ41" s="236"/>
      <c r="BA41" s="236"/>
      <c r="BB41" s="237"/>
      <c r="BC41" s="238"/>
      <c r="BD41" s="234">
        <f>IF(AQ34=AP34,"2","")</f>
      </c>
    </row>
    <row r="42" spans="1:56" ht="27">
      <c r="A42" s="234">
        <f>IF(N35=O35,"3","")</f>
      </c>
      <c r="B42" s="194"/>
      <c r="C42" s="217"/>
      <c r="D42" s="217"/>
      <c r="E42" s="217"/>
      <c r="F42" s="217"/>
      <c r="G42" s="217"/>
      <c r="H42" s="218"/>
      <c r="I42" s="239"/>
      <c r="J42" s="239"/>
      <c r="K42" s="239"/>
      <c r="L42" s="240"/>
      <c r="M42" s="239">
        <f>IF(M35=P35,M35+I42+J42+K42+L42,"")</f>
      </c>
      <c r="N42" s="220">
        <f>IF(M42&gt;P42,1,0)</f>
        <v>0</v>
      </c>
      <c r="O42" s="220">
        <f>IF(N42&gt;Q42,1,0)</f>
        <v>0</v>
      </c>
      <c r="P42" s="239">
        <f>IF(P35=M35,P35+T42+S42+R42+Q42,"")</f>
      </c>
      <c r="Q42" s="240"/>
      <c r="R42" s="239"/>
      <c r="S42" s="239"/>
      <c r="T42" s="239"/>
      <c r="U42" s="235">
        <f>IF(P35=M35,"Stechergebnis Pos.-Nr.:","")</f>
      </c>
      <c r="V42" s="236"/>
      <c r="W42" s="236"/>
      <c r="X42" s="236"/>
      <c r="Y42" s="236"/>
      <c r="Z42" s="237"/>
      <c r="AA42" s="238"/>
      <c r="AB42" s="234">
        <f>IF(O35=N35,"4","")</f>
      </c>
      <c r="AC42" s="234">
        <f>IF(AP35=AQ35,"3","")</f>
      </c>
      <c r="AD42" s="194"/>
      <c r="AE42" s="217"/>
      <c r="AF42" s="217"/>
      <c r="AG42" s="217"/>
      <c r="AH42" s="217"/>
      <c r="AI42" s="217"/>
      <c r="AJ42" s="218"/>
      <c r="AK42" s="239"/>
      <c r="AL42" s="239"/>
      <c r="AM42" s="239"/>
      <c r="AN42" s="240"/>
      <c r="AO42" s="239">
        <f>IF(AO35=AR35,AO35+AK42+AL42+AM42+AN42,"")</f>
      </c>
      <c r="AP42" s="220">
        <f>IF(AO42&gt;AR42,1,0)</f>
        <v>0</v>
      </c>
      <c r="AQ42" s="220">
        <f>IF(AP42&gt;AS42,1,0)</f>
        <v>0</v>
      </c>
      <c r="AR42" s="239">
        <f>IF(AR35=AO35,AR35+AV42+AU42+AT42+AS42,"")</f>
      </c>
      <c r="AS42" s="240"/>
      <c r="AT42" s="239"/>
      <c r="AU42" s="239"/>
      <c r="AV42" s="239"/>
      <c r="AW42" s="235">
        <f>IF(AR35=AO35,"Stechergebnis Pos.-Nr.:","")</f>
      </c>
      <c r="AX42" s="236"/>
      <c r="AY42" s="236"/>
      <c r="AZ42" s="236"/>
      <c r="BA42" s="236"/>
      <c r="BB42" s="237"/>
      <c r="BC42" s="238"/>
      <c r="BD42" s="234">
        <f>IF(AQ35=AP35,"4","")</f>
      </c>
    </row>
    <row r="43" spans="1:56" ht="27">
      <c r="A43" s="234">
        <f>IF(N36=O36,"5","")</f>
      </c>
      <c r="B43" s="194"/>
      <c r="C43" s="217"/>
      <c r="D43" s="217"/>
      <c r="E43" s="217"/>
      <c r="F43" s="217"/>
      <c r="G43" s="217"/>
      <c r="H43" s="218"/>
      <c r="I43" s="239"/>
      <c r="J43" s="239"/>
      <c r="K43" s="239"/>
      <c r="L43" s="240"/>
      <c r="M43" s="239">
        <f>IF(M36=P36,M36+I43+J43+K43+L43,"")</f>
      </c>
      <c r="N43" s="220">
        <f>IF(M43&gt;P43,1,0)</f>
        <v>0</v>
      </c>
      <c r="O43" s="220">
        <f>IF(N43&gt;Q43,1,0)</f>
        <v>0</v>
      </c>
      <c r="P43" s="239">
        <f>IF(P36=M36,P36+T43+S43+R43+Q43,"")</f>
      </c>
      <c r="Q43" s="240"/>
      <c r="R43" s="239"/>
      <c r="S43" s="239"/>
      <c r="T43" s="239"/>
      <c r="U43" s="235">
        <f>IF(P36=M36,"Stechergebnis Pos.-Nr.:","")</f>
      </c>
      <c r="V43" s="236"/>
      <c r="W43" s="236"/>
      <c r="X43" s="236"/>
      <c r="Y43" s="236"/>
      <c r="Z43" s="237"/>
      <c r="AA43" s="238"/>
      <c r="AB43" s="234">
        <f>IF(O36=N36,"6","")</f>
      </c>
      <c r="AC43" s="234">
        <f>IF(AP36=AQ36,"5","")</f>
      </c>
      <c r="AD43" s="194"/>
      <c r="AE43" s="217"/>
      <c r="AF43" s="217"/>
      <c r="AG43" s="217"/>
      <c r="AH43" s="217"/>
      <c r="AI43" s="217"/>
      <c r="AJ43" s="218"/>
      <c r="AK43" s="239"/>
      <c r="AL43" s="239"/>
      <c r="AM43" s="239"/>
      <c r="AN43" s="240"/>
      <c r="AO43" s="239">
        <f>IF(AO36=AR36,AO36+AK43+AL43+AM43+AN43,"")</f>
      </c>
      <c r="AP43" s="220">
        <f>IF(AO43&gt;AR43,1,0)</f>
        <v>0</v>
      </c>
      <c r="AQ43" s="220">
        <f>IF(AP43&gt;AS43,1,0)</f>
        <v>0</v>
      </c>
      <c r="AR43" s="239">
        <f>IF(AR36=AO36,AR36+AV43+AU43+AT43+AS43,"")</f>
      </c>
      <c r="AS43" s="240"/>
      <c r="AT43" s="239"/>
      <c r="AU43" s="239"/>
      <c r="AV43" s="239"/>
      <c r="AW43" s="235">
        <f>IF(AR36=AO36,"Stechergebnis Pos.-Nr.:","")</f>
      </c>
      <c r="AX43" s="236"/>
      <c r="AY43" s="236"/>
      <c r="AZ43" s="236"/>
      <c r="BA43" s="236"/>
      <c r="BB43" s="237"/>
      <c r="BC43" s="238"/>
      <c r="BD43" s="234">
        <f>IF(AQ36=AP36,"6","")</f>
      </c>
    </row>
    <row r="44" spans="1:56" ht="27">
      <c r="A44" s="330" t="str">
        <f>IF(N37=O37,"7","")</f>
        <v>7</v>
      </c>
      <c r="B44" s="335"/>
      <c r="C44" s="217"/>
      <c r="D44" s="217"/>
      <c r="E44" s="217"/>
      <c r="F44" s="217"/>
      <c r="G44" s="217"/>
      <c r="H44" s="218"/>
      <c r="I44" s="239"/>
      <c r="J44" s="239"/>
      <c r="K44" s="239"/>
      <c r="L44" s="240"/>
      <c r="M44" s="239">
        <f>IF(M37=P37,M37+I44+J44+K44+L44,"")</f>
      </c>
      <c r="N44" s="220">
        <f>IF(M44&gt;P44,1,0)</f>
        <v>0</v>
      </c>
      <c r="O44" s="220">
        <f>IF(N44&gt;Q44,1,0)</f>
        <v>0</v>
      </c>
      <c r="P44" s="239">
        <f>IF(P37=M37,P37+T44+S44+R44+Q44,"")</f>
      </c>
      <c r="Q44" s="240"/>
      <c r="R44" s="239"/>
      <c r="S44" s="239"/>
      <c r="T44" s="239"/>
      <c r="U44" s="235">
        <f>IF(P37=M37,"Stechergebnis Pos.-Nr.:","")</f>
      </c>
      <c r="V44" s="236"/>
      <c r="W44" s="236"/>
      <c r="X44" s="236"/>
      <c r="Y44" s="236"/>
      <c r="Z44" s="237"/>
      <c r="AA44" s="238"/>
      <c r="AB44" s="330" t="str">
        <f>IF(O37=N37,"8","")</f>
        <v>8</v>
      </c>
      <c r="AC44" s="342" t="str">
        <f>IF(AP37=AQ37,"7","")</f>
        <v>7</v>
      </c>
      <c r="AD44" s="194"/>
      <c r="AE44" s="217"/>
      <c r="AF44" s="217"/>
      <c r="AG44" s="217"/>
      <c r="AH44" s="217"/>
      <c r="AI44" s="217"/>
      <c r="AJ44" s="218"/>
      <c r="AK44" s="239"/>
      <c r="AL44" s="239"/>
      <c r="AM44" s="239"/>
      <c r="AN44" s="240"/>
      <c r="AO44" s="239">
        <f>IF(AO37=AR37,AO37+AK44+AL44+AM44+AN44,"")</f>
      </c>
      <c r="AP44" s="220">
        <f>IF(AO44&gt;AR44,1,0)</f>
        <v>0</v>
      </c>
      <c r="AQ44" s="220">
        <f>IF(AP44&gt;AS44,1,0)</f>
        <v>0</v>
      </c>
      <c r="AR44" s="239">
        <f>IF(AR37=AO37,AR37+AV44+AU44+AT44+AS44,"")</f>
      </c>
      <c r="AS44" s="240"/>
      <c r="AT44" s="239"/>
      <c r="AU44" s="239"/>
      <c r="AV44" s="239"/>
      <c r="AW44" s="235">
        <f>IF(AR37=AO37,"Stechergebnis Pos.-Nr.:","")</f>
      </c>
      <c r="AX44" s="236"/>
      <c r="AY44" s="236"/>
      <c r="AZ44" s="236"/>
      <c r="BA44" s="236"/>
      <c r="BB44" s="237"/>
      <c r="BC44" s="238"/>
      <c r="BD44" s="330" t="str">
        <f>IF(AQ37=AP37,"8","")</f>
        <v>8</v>
      </c>
    </row>
    <row r="45" spans="1:56" ht="27">
      <c r="A45" s="330" t="str">
        <f>IF(N38=O38,"9","")</f>
        <v>9</v>
      </c>
      <c r="B45" s="335"/>
      <c r="C45" s="217"/>
      <c r="D45" s="217"/>
      <c r="E45" s="217"/>
      <c r="F45" s="217"/>
      <c r="G45" s="217"/>
      <c r="H45" s="218"/>
      <c r="I45" s="239"/>
      <c r="J45" s="241"/>
      <c r="K45" s="241"/>
      <c r="L45" s="242"/>
      <c r="M45" s="239">
        <f>IF(M38=P38,M38+I45+J45+K45+L45,"")</f>
      </c>
      <c r="N45" s="220">
        <f>IF(M45&gt;P45,1,0)</f>
        <v>0</v>
      </c>
      <c r="O45" s="220">
        <f>IF(N45&gt;Q45,1,0)</f>
        <v>0</v>
      </c>
      <c r="P45" s="239">
        <f>IF(P38=M38,P38+T45+S45+R45+Q45,"")</f>
      </c>
      <c r="Q45" s="240"/>
      <c r="R45" s="239"/>
      <c r="S45" s="239"/>
      <c r="T45" s="239"/>
      <c r="U45" s="235">
        <f>IF(P38=M38,"Stechergebnis Pos.-Nr.:","")</f>
      </c>
      <c r="V45" s="236"/>
      <c r="W45" s="236"/>
      <c r="X45" s="236"/>
      <c r="Y45" s="236"/>
      <c r="Z45" s="237"/>
      <c r="AA45" s="238"/>
      <c r="AB45" s="330" t="str">
        <f>IF(O38=N38,"10","")</f>
        <v>10</v>
      </c>
      <c r="AC45" s="342" t="str">
        <f>IF(AP38=AQ38,"9","")</f>
        <v>9</v>
      </c>
      <c r="AD45" s="194"/>
      <c r="AE45" s="217"/>
      <c r="AF45" s="217"/>
      <c r="AG45" s="217"/>
      <c r="AH45" s="217"/>
      <c r="AI45" s="217"/>
      <c r="AJ45" s="218"/>
      <c r="AK45" s="239"/>
      <c r="AL45" s="241"/>
      <c r="AM45" s="241"/>
      <c r="AN45" s="242"/>
      <c r="AO45" s="239">
        <f>IF(AO38=AR38,AO38+AK45+AL45+AM45+AN45,"")</f>
      </c>
      <c r="AP45" s="220">
        <f>IF(AO45&gt;AR45,1,0)</f>
        <v>0</v>
      </c>
      <c r="AQ45" s="220">
        <f>IF(AP45&gt;AS45,1,0)</f>
        <v>0</v>
      </c>
      <c r="AR45" s="239">
        <f>IF(AR38=AO38,AR38+AV45+AU45+AT45+AS45,"")</f>
      </c>
      <c r="AS45" s="240"/>
      <c r="AT45" s="239"/>
      <c r="AU45" s="239"/>
      <c r="AV45" s="239"/>
      <c r="AW45" s="235">
        <f>IF(AR38=AO38,"Stechergebnis Pos.-Nr.:","")</f>
      </c>
      <c r="AX45" s="236"/>
      <c r="AY45" s="236"/>
      <c r="AZ45" s="236"/>
      <c r="BA45" s="236"/>
      <c r="BB45" s="237"/>
      <c r="BC45" s="238"/>
      <c r="BD45" s="330" t="str">
        <f>IF(AQ38=AP38,"10","")</f>
        <v>10</v>
      </c>
    </row>
    <row r="46" spans="10:43" ht="30">
      <c r="J46" s="195" t="s">
        <v>179</v>
      </c>
      <c r="K46" s="225"/>
      <c r="L46" s="225"/>
      <c r="M46" s="226"/>
      <c r="N46" s="346">
        <f>SUM(N39+N41+N42+N43+N44+N45)</f>
        <v>3</v>
      </c>
      <c r="O46" s="346">
        <f>SUM(O39+O41+O42+O43+O44+O45)</f>
        <v>0</v>
      </c>
      <c r="AK46" s="34"/>
      <c r="AL46" s="195" t="s">
        <v>179</v>
      </c>
      <c r="AM46" s="343"/>
      <c r="AN46" s="343"/>
      <c r="AO46" s="344"/>
      <c r="AP46" s="303">
        <f>SUM(AP39+AP41+AP42+AP43+AP44+AP45)</f>
        <v>3</v>
      </c>
      <c r="AQ46" s="303">
        <f>SUM(AQ39+AQ41+AQ42+AQ43+AQ44+AQ45)</f>
        <v>0</v>
      </c>
    </row>
    <row r="47" spans="1:56" ht="12.75">
      <c r="A47" s="40"/>
      <c r="B47" s="40"/>
      <c r="C47" s="40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9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</row>
    <row r="48" ht="12.75">
      <c r="AK48" s="34"/>
    </row>
    <row r="49" spans="2:55" ht="12.75">
      <c r="B49" s="54"/>
      <c r="C49" s="54"/>
      <c r="D49" s="54"/>
      <c r="E49" s="54"/>
      <c r="F49" s="54"/>
      <c r="G49" s="54"/>
      <c r="H49" s="54"/>
      <c r="M49" s="54"/>
      <c r="N49" s="54"/>
      <c r="O49" s="54"/>
      <c r="P49" s="54"/>
      <c r="U49" s="54"/>
      <c r="V49" s="54"/>
      <c r="W49" s="54"/>
      <c r="X49" s="54"/>
      <c r="Y49" s="54"/>
      <c r="Z49" s="54"/>
      <c r="AA49" s="54"/>
      <c r="AD49" s="54"/>
      <c r="AE49" s="54"/>
      <c r="AF49" s="54"/>
      <c r="AG49" s="54"/>
      <c r="AH49" s="54"/>
      <c r="AI49" s="54"/>
      <c r="AJ49" s="54"/>
      <c r="AK49" s="34"/>
      <c r="AO49" s="54"/>
      <c r="AP49" s="54"/>
      <c r="AQ49" s="54"/>
      <c r="AR49" s="54"/>
      <c r="AW49" s="54"/>
      <c r="AX49" s="54"/>
      <c r="AY49" s="54"/>
      <c r="AZ49" s="54"/>
      <c r="BA49" s="54"/>
      <c r="BB49" s="54"/>
      <c r="BC49" s="54"/>
    </row>
    <row r="50" spans="2:49" ht="12.75">
      <c r="B50" s="40" t="s">
        <v>180</v>
      </c>
      <c r="C50" s="40"/>
      <c r="D50" s="40"/>
      <c r="E50" s="40"/>
      <c r="F50" s="40"/>
      <c r="G50" s="40"/>
      <c r="H50" s="40"/>
      <c r="M50" s="1" t="s">
        <v>181</v>
      </c>
      <c r="U50" s="1" t="s">
        <v>182</v>
      </c>
      <c r="AD50" s="40" t="s">
        <v>180</v>
      </c>
      <c r="AE50" s="40"/>
      <c r="AF50" s="40"/>
      <c r="AG50" s="40"/>
      <c r="AH50" s="40"/>
      <c r="AI50" s="40"/>
      <c r="AJ50" s="40"/>
      <c r="AK50" s="34"/>
      <c r="AO50" s="1" t="s">
        <v>181</v>
      </c>
      <c r="AW50" s="1" t="s">
        <v>182</v>
      </c>
    </row>
    <row r="51" spans="26:56" ht="12.75">
      <c r="Z51" s="243"/>
      <c r="AA51" s="40"/>
      <c r="AB51" s="40"/>
      <c r="AK51" s="34"/>
      <c r="BB51" s="243"/>
      <c r="BC51" s="40"/>
      <c r="BD51" s="40"/>
    </row>
    <row r="52" spans="1:56" ht="12.75">
      <c r="A52" s="244" t="s">
        <v>183</v>
      </c>
      <c r="Z52" s="40"/>
      <c r="AA52" s="245"/>
      <c r="AB52" s="40"/>
      <c r="AC52" s="244" t="s">
        <v>183</v>
      </c>
      <c r="AK52" s="34"/>
      <c r="BB52" s="40"/>
      <c r="BC52" s="245"/>
      <c r="BD52" s="40"/>
    </row>
    <row r="53" spans="1:56" ht="23.25">
      <c r="A53" s="196" t="s">
        <v>167</v>
      </c>
      <c r="B53" s="40"/>
      <c r="C53" s="40"/>
      <c r="D53" s="40"/>
      <c r="E53" s="40"/>
      <c r="F53" s="40"/>
      <c r="G53" s="40"/>
      <c r="H53" s="3"/>
      <c r="K53" s="36"/>
      <c r="L53" s="36"/>
      <c r="M53" s="254" t="s">
        <v>201</v>
      </c>
      <c r="N53" s="36"/>
      <c r="O53" s="36"/>
      <c r="P53" s="36" t="s">
        <v>186</v>
      </c>
      <c r="Q53" s="40"/>
      <c r="S53" s="197"/>
      <c r="T53" s="40"/>
      <c r="U53" s="40"/>
      <c r="V53" s="40"/>
      <c r="W53" s="40"/>
      <c r="X53" s="40"/>
      <c r="Y53" s="40"/>
      <c r="Z53" s="40"/>
      <c r="AA53" s="40"/>
      <c r="AB53" s="40"/>
      <c r="AC53" s="196" t="s">
        <v>167</v>
      </c>
      <c r="AD53" s="40"/>
      <c r="AE53" s="40"/>
      <c r="AF53" s="40"/>
      <c r="AG53" s="40"/>
      <c r="AH53" s="40"/>
      <c r="AI53" s="40"/>
      <c r="AJ53" s="3"/>
      <c r="AK53" s="34"/>
      <c r="AM53" s="36"/>
      <c r="AN53" s="36"/>
      <c r="AO53" s="254" t="s">
        <v>201</v>
      </c>
      <c r="AP53" s="36"/>
      <c r="AQ53" s="36"/>
      <c r="AR53" s="36" t="s">
        <v>187</v>
      </c>
      <c r="AS53" s="40"/>
      <c r="AU53" s="197"/>
      <c r="AV53" s="40"/>
      <c r="AW53" s="40"/>
      <c r="AX53" s="40"/>
      <c r="AY53" s="40"/>
      <c r="AZ53" s="40"/>
      <c r="BA53" s="40"/>
      <c r="BB53" s="40"/>
      <c r="BC53" s="40"/>
      <c r="BD53" s="40"/>
    </row>
    <row r="54" spans="1:56" ht="20.25">
      <c r="A54" s="3"/>
      <c r="B54" s="49"/>
      <c r="C54" s="49"/>
      <c r="D54" s="49"/>
      <c r="E54" s="40"/>
      <c r="F54" s="40"/>
      <c r="G54" s="40"/>
      <c r="H54" s="40"/>
      <c r="I54" s="39"/>
      <c r="J54" s="40"/>
      <c r="K54" s="40"/>
      <c r="L54" s="40"/>
      <c r="M54" s="40"/>
      <c r="N54" s="40"/>
      <c r="O54" s="40"/>
      <c r="P54" s="40"/>
      <c r="Q54" s="40"/>
      <c r="R54" s="198"/>
      <c r="S54" s="40"/>
      <c r="T54" s="40"/>
      <c r="U54" s="199"/>
      <c r="V54" s="40"/>
      <c r="W54" s="40"/>
      <c r="X54" s="40"/>
      <c r="Y54" s="40"/>
      <c r="Z54" s="40"/>
      <c r="AA54" s="40"/>
      <c r="AB54" s="40"/>
      <c r="AC54" s="3"/>
      <c r="AD54" s="49"/>
      <c r="AE54" s="49"/>
      <c r="AF54" s="49"/>
      <c r="AG54" s="40"/>
      <c r="AH54" s="40"/>
      <c r="AI54" s="40"/>
      <c r="AJ54" s="40"/>
      <c r="AK54" s="39"/>
      <c r="AL54" s="40"/>
      <c r="AM54" s="40"/>
      <c r="AN54" s="40"/>
      <c r="AO54" s="40"/>
      <c r="AP54" s="40"/>
      <c r="AQ54" s="40"/>
      <c r="AR54" s="40"/>
      <c r="AS54" s="40"/>
      <c r="AT54" s="198"/>
      <c r="AU54" s="40"/>
      <c r="AV54" s="40"/>
      <c r="AW54" s="199"/>
      <c r="AX54" s="40"/>
      <c r="AY54" s="40"/>
      <c r="AZ54" s="40"/>
      <c r="BA54" s="40"/>
      <c r="BB54" s="40"/>
      <c r="BC54" s="40"/>
      <c r="BD54" s="40"/>
    </row>
    <row r="55" spans="1:56" ht="20.25">
      <c r="A55" s="3"/>
      <c r="B55" s="40"/>
      <c r="C55" s="40"/>
      <c r="D55" s="40"/>
      <c r="E55" s="40"/>
      <c r="F55" s="40"/>
      <c r="G55" s="40"/>
      <c r="H55" s="40"/>
      <c r="I55" s="20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3"/>
      <c r="AD55" s="40"/>
      <c r="AE55" s="40"/>
      <c r="AF55" s="40"/>
      <c r="AG55" s="40"/>
      <c r="AH55" s="40"/>
      <c r="AI55" s="40"/>
      <c r="AJ55" s="40"/>
      <c r="AK55" s="20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</row>
    <row r="56" spans="1:56" ht="12.75">
      <c r="A56" s="65" t="s">
        <v>170</v>
      </c>
      <c r="B56" s="65"/>
      <c r="C56" s="65"/>
      <c r="D56" s="65"/>
      <c r="E56" s="65"/>
      <c r="F56" s="65"/>
      <c r="G56" s="65"/>
      <c r="H56" s="65"/>
      <c r="I56" s="20"/>
      <c r="J56" s="65"/>
      <c r="K56" s="65"/>
      <c r="L56" s="65"/>
      <c r="M56" s="65"/>
      <c r="N56" s="65"/>
      <c r="O56" s="65" t="s">
        <v>171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 t="s">
        <v>170</v>
      </c>
      <c r="AD56" s="65"/>
      <c r="AE56" s="65"/>
      <c r="AF56" s="65"/>
      <c r="AG56" s="65"/>
      <c r="AH56" s="65"/>
      <c r="AI56" s="65"/>
      <c r="AJ56" s="65"/>
      <c r="AK56" s="20"/>
      <c r="AL56" s="65"/>
      <c r="AM56" s="65"/>
      <c r="AN56" s="65"/>
      <c r="AO56" s="65"/>
      <c r="AP56" s="65"/>
      <c r="AQ56" s="65" t="s">
        <v>171</v>
      </c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</row>
    <row r="57" spans="1:56" ht="23.25">
      <c r="A57" s="201" t="s">
        <v>172</v>
      </c>
      <c r="B57" s="202"/>
      <c r="C57" s="202"/>
      <c r="D57" s="202"/>
      <c r="E57" s="203"/>
      <c r="F57" s="203" t="s">
        <v>52</v>
      </c>
      <c r="G57" s="204"/>
      <c r="H57" s="202"/>
      <c r="I57" s="205"/>
      <c r="J57" s="202"/>
      <c r="K57" s="202"/>
      <c r="L57" s="202"/>
      <c r="M57" s="202"/>
      <c r="N57" s="206"/>
      <c r="O57" s="201" t="s">
        <v>172</v>
      </c>
      <c r="P57" s="202"/>
      <c r="Q57" s="202"/>
      <c r="R57" s="202"/>
      <c r="S57" s="203" t="s">
        <v>284</v>
      </c>
      <c r="T57" s="202"/>
      <c r="U57" s="202"/>
      <c r="V57" s="202"/>
      <c r="W57" s="202"/>
      <c r="X57" s="202"/>
      <c r="Y57" s="202"/>
      <c r="Z57" s="202"/>
      <c r="AA57" s="202"/>
      <c r="AB57" s="206"/>
      <c r="AC57" s="201" t="s">
        <v>172</v>
      </c>
      <c r="AD57" s="202"/>
      <c r="AE57" s="202"/>
      <c r="AF57" s="202"/>
      <c r="AG57" s="203"/>
      <c r="AH57" s="203" t="s">
        <v>281</v>
      </c>
      <c r="AI57" s="204"/>
      <c r="AJ57" s="202"/>
      <c r="AK57" s="205"/>
      <c r="AL57" s="202"/>
      <c r="AM57" s="202"/>
      <c r="AN57" s="202"/>
      <c r="AO57" s="202"/>
      <c r="AP57" s="206"/>
      <c r="AQ57" s="201" t="s">
        <v>172</v>
      </c>
      <c r="AR57" s="202"/>
      <c r="AS57" s="202"/>
      <c r="AT57" s="202"/>
      <c r="AU57" s="203" t="s">
        <v>285</v>
      </c>
      <c r="AV57" s="202"/>
      <c r="AW57" s="202"/>
      <c r="AX57" s="202"/>
      <c r="AY57" s="202"/>
      <c r="AZ57" s="202"/>
      <c r="BA57" s="202"/>
      <c r="BB57" s="202"/>
      <c r="BC57" s="202"/>
      <c r="BD57" s="206"/>
    </row>
    <row r="58" spans="14:42" ht="12.75">
      <c r="N58" s="207"/>
      <c r="AK58" s="34"/>
      <c r="AP58" s="207"/>
    </row>
    <row r="59" spans="1:56" ht="12.75">
      <c r="A59" s="208" t="s">
        <v>173</v>
      </c>
      <c r="B59" s="209" t="s">
        <v>174</v>
      </c>
      <c r="C59" s="210"/>
      <c r="D59" s="210"/>
      <c r="E59" s="210"/>
      <c r="F59" s="210"/>
      <c r="G59" s="210"/>
      <c r="H59" s="211"/>
      <c r="I59" s="212">
        <v>1</v>
      </c>
      <c r="J59" s="212">
        <v>2</v>
      </c>
      <c r="K59" s="212">
        <v>3</v>
      </c>
      <c r="L59" s="212">
        <v>4</v>
      </c>
      <c r="M59" s="213" t="s">
        <v>175</v>
      </c>
      <c r="N59" s="214" t="s">
        <v>176</v>
      </c>
      <c r="O59" s="215"/>
      <c r="P59" s="213" t="s">
        <v>175</v>
      </c>
      <c r="Q59" s="212">
        <v>4</v>
      </c>
      <c r="R59" s="212">
        <v>3</v>
      </c>
      <c r="S59" s="212">
        <v>2</v>
      </c>
      <c r="T59" s="212">
        <v>1</v>
      </c>
      <c r="U59" s="209" t="s">
        <v>174</v>
      </c>
      <c r="V59" s="210"/>
      <c r="W59" s="210"/>
      <c r="X59" s="210"/>
      <c r="Y59" s="210"/>
      <c r="Z59" s="210"/>
      <c r="AA59" s="211"/>
      <c r="AB59" s="208" t="s">
        <v>173</v>
      </c>
      <c r="AC59" s="208" t="s">
        <v>173</v>
      </c>
      <c r="AD59" s="209" t="s">
        <v>174</v>
      </c>
      <c r="AE59" s="210"/>
      <c r="AF59" s="210"/>
      <c r="AG59" s="210"/>
      <c r="AH59" s="210"/>
      <c r="AI59" s="210"/>
      <c r="AJ59" s="211"/>
      <c r="AK59" s="212">
        <v>1</v>
      </c>
      <c r="AL59" s="212">
        <v>2</v>
      </c>
      <c r="AM59" s="212">
        <v>3</v>
      </c>
      <c r="AN59" s="212">
        <v>4</v>
      </c>
      <c r="AO59" s="213" t="s">
        <v>175</v>
      </c>
      <c r="AP59" s="214" t="s">
        <v>176</v>
      </c>
      <c r="AQ59" s="215"/>
      <c r="AR59" s="213" t="s">
        <v>175</v>
      </c>
      <c r="AS59" s="212">
        <v>4</v>
      </c>
      <c r="AT59" s="212">
        <v>3</v>
      </c>
      <c r="AU59" s="212">
        <v>2</v>
      </c>
      <c r="AV59" s="212">
        <v>1</v>
      </c>
      <c r="AW59" s="209" t="s">
        <v>174</v>
      </c>
      <c r="AX59" s="210"/>
      <c r="AY59" s="210"/>
      <c r="AZ59" s="210"/>
      <c r="BA59" s="210"/>
      <c r="BB59" s="210"/>
      <c r="BC59" s="211"/>
      <c r="BD59" s="208" t="s">
        <v>173</v>
      </c>
    </row>
    <row r="60" spans="1:56" ht="27">
      <c r="A60" s="216">
        <v>1</v>
      </c>
      <c r="B60" s="325" t="s">
        <v>107</v>
      </c>
      <c r="C60" s="217"/>
      <c r="D60" s="217"/>
      <c r="E60" s="326" t="s">
        <v>108</v>
      </c>
      <c r="F60" s="217"/>
      <c r="G60" s="217"/>
      <c r="H60" s="218"/>
      <c r="I60" s="169">
        <v>0</v>
      </c>
      <c r="J60" s="170">
        <v>94</v>
      </c>
      <c r="K60" s="170"/>
      <c r="L60" s="170">
        <v>94</v>
      </c>
      <c r="M60" s="219">
        <f>IF(OR(ISNUMBER(I60),ISNUMBER(J60),ISNUMBER(K60),ISNUMBER(L60)),SUM(I60:L60),"")</f>
        <v>188</v>
      </c>
      <c r="N60" s="220">
        <f>IF(AND(ISNUMBER(L60),ISNUMBER(Q60)),IF(M60&gt;P60,1,0),"")</f>
        <v>1</v>
      </c>
      <c r="O60" s="220">
        <f>IF(AND(ISNUMBER(L60),ISNUMBER(Q60)),IF(P60&gt;M60,1,0),"")</f>
        <v>0</v>
      </c>
      <c r="P60" s="219">
        <f>IF(OR(ISNUMBER(Q60),ISNUMBER(R60),ISNUMBER(S60),ISNUMBER(T60)),SUM(Q60:T60),"")</f>
        <v>180</v>
      </c>
      <c r="Q60" s="221">
        <v>91</v>
      </c>
      <c r="R60" s="221"/>
      <c r="S60" s="221">
        <v>89</v>
      </c>
      <c r="T60" s="222"/>
      <c r="U60" s="327" t="s">
        <v>122</v>
      </c>
      <c r="V60" s="217"/>
      <c r="W60" s="217"/>
      <c r="X60" s="326" t="s">
        <v>123</v>
      </c>
      <c r="Y60" s="217"/>
      <c r="Z60" s="217"/>
      <c r="AA60" s="218"/>
      <c r="AB60" s="223">
        <v>2</v>
      </c>
      <c r="AC60" s="216">
        <v>1</v>
      </c>
      <c r="AD60" s="325" t="s">
        <v>206</v>
      </c>
      <c r="AE60" s="217"/>
      <c r="AF60" s="217"/>
      <c r="AG60" s="326" t="s">
        <v>207</v>
      </c>
      <c r="AH60" s="217"/>
      <c r="AI60" s="217"/>
      <c r="AJ60" s="218"/>
      <c r="AK60" s="169">
        <v>0</v>
      </c>
      <c r="AL60" s="170">
        <v>92</v>
      </c>
      <c r="AM60" s="170"/>
      <c r="AN60" s="170">
        <v>93</v>
      </c>
      <c r="AO60" s="219">
        <f>IF(OR(ISNUMBER(AK60),ISNUMBER(AL60),ISNUMBER(AM60),ISNUMBER(AN60)),SUM(AK60:AN60),"")</f>
        <v>185</v>
      </c>
      <c r="AP60" s="220">
        <f>IF(AND(ISNUMBER(AN60),ISNUMBER(AS60)),IF(AO60&gt;AR60,1,0),"")</f>
        <v>1</v>
      </c>
      <c r="AQ60" s="220">
        <f>IF(AND(ISNUMBER(AN60),ISNUMBER(AS60)),IF(AR60&gt;AO60,1,0),"")</f>
        <v>0</v>
      </c>
      <c r="AR60" s="219">
        <f>IF(OR(ISNUMBER(AS60),ISNUMBER(AT60),ISNUMBER(AU60),ISNUMBER(AV60)),SUM(AS60:AV60),"")</f>
        <v>179</v>
      </c>
      <c r="AS60" s="221">
        <v>89</v>
      </c>
      <c r="AT60" s="221"/>
      <c r="AU60" s="221">
        <v>90</v>
      </c>
      <c r="AV60" s="222"/>
      <c r="AW60" s="325" t="s">
        <v>85</v>
      </c>
      <c r="AX60" s="217"/>
      <c r="AY60" s="217"/>
      <c r="AZ60" s="326" t="s">
        <v>86</v>
      </c>
      <c r="BA60" s="217"/>
      <c r="BB60" s="217"/>
      <c r="BC60" s="218"/>
      <c r="BD60" s="223">
        <v>2</v>
      </c>
    </row>
    <row r="61" spans="1:56" ht="27">
      <c r="A61" s="216">
        <v>3</v>
      </c>
      <c r="B61" s="325" t="s">
        <v>113</v>
      </c>
      <c r="C61" s="217"/>
      <c r="D61" s="217"/>
      <c r="E61" s="326" t="s">
        <v>114</v>
      </c>
      <c r="F61" s="217"/>
      <c r="G61" s="217"/>
      <c r="H61" s="218"/>
      <c r="I61" s="169">
        <v>0</v>
      </c>
      <c r="J61" s="170">
        <v>92</v>
      </c>
      <c r="K61" s="170"/>
      <c r="L61" s="170">
        <v>88</v>
      </c>
      <c r="M61" s="219">
        <f>IF(OR(ISNUMBER(I61),ISNUMBER(J61),ISNUMBER(K61),ISNUMBER(L61)),SUM(I61:L61),"")</f>
        <v>180</v>
      </c>
      <c r="N61" s="220">
        <f>IF(AND(ISNUMBER(L61),ISNUMBER(Q61)),IF(M61&gt;P61,1,0),"")</f>
        <v>1</v>
      </c>
      <c r="O61" s="220">
        <f>IF(AND(ISNUMBER(L61),ISNUMBER(Q61)),IF(P61&gt;M61,1,0),"")</f>
        <v>0</v>
      </c>
      <c r="P61" s="219">
        <f>IF(OR(ISNUMBER(Q61),ISNUMBER(R61),ISNUMBER(S61),ISNUMBER(T61)),SUM(Q61:T61),"")</f>
        <v>179</v>
      </c>
      <c r="Q61" s="221">
        <v>91</v>
      </c>
      <c r="R61" s="221"/>
      <c r="S61" s="221">
        <v>88</v>
      </c>
      <c r="T61" s="222"/>
      <c r="U61" s="327" t="s">
        <v>119</v>
      </c>
      <c r="V61" s="217"/>
      <c r="W61" s="217"/>
      <c r="X61" s="326" t="s">
        <v>120</v>
      </c>
      <c r="Y61" s="217"/>
      <c r="Z61" s="217"/>
      <c r="AA61" s="324"/>
      <c r="AB61" s="223">
        <v>4</v>
      </c>
      <c r="AC61" s="216">
        <v>3</v>
      </c>
      <c r="AD61" s="325" t="s">
        <v>100</v>
      </c>
      <c r="AE61" s="217"/>
      <c r="AF61" s="217"/>
      <c r="AG61" s="326" t="s">
        <v>101</v>
      </c>
      <c r="AH61" s="217"/>
      <c r="AI61" s="217"/>
      <c r="AJ61" s="218"/>
      <c r="AK61" s="169">
        <v>0</v>
      </c>
      <c r="AL61" s="170">
        <v>91</v>
      </c>
      <c r="AM61" s="170"/>
      <c r="AN61" s="170">
        <v>94</v>
      </c>
      <c r="AO61" s="219">
        <f>IF(OR(ISNUMBER(AK61),ISNUMBER(AL61),ISNUMBER(AM61),ISNUMBER(AN61)),SUM(AK61:AN61),"")</f>
        <v>185</v>
      </c>
      <c r="AP61" s="220">
        <f>IF(AND(ISNUMBER(AN61),ISNUMBER(AS61)),IF(AO61&gt;AR61,1,0),"")</f>
        <v>1</v>
      </c>
      <c r="AQ61" s="220">
        <f>IF(AND(ISNUMBER(AN61),ISNUMBER(AS61)),IF(AR61&gt;AO61,1,0),"")</f>
        <v>0</v>
      </c>
      <c r="AR61" s="219">
        <f>IF(OR(ISNUMBER(AS61),ISNUMBER(AT61),ISNUMBER(AU61),ISNUMBER(AV61)),SUM(AS61:AV61),"")</f>
        <v>176</v>
      </c>
      <c r="AS61" s="221">
        <v>90</v>
      </c>
      <c r="AT61" s="221"/>
      <c r="AU61" s="221">
        <v>86</v>
      </c>
      <c r="AV61" s="222"/>
      <c r="AW61" s="246" t="s">
        <v>92</v>
      </c>
      <c r="AX61" s="336"/>
      <c r="AY61" s="336"/>
      <c r="AZ61" s="336" t="s">
        <v>93</v>
      </c>
      <c r="BA61" s="336"/>
      <c r="BB61" s="336"/>
      <c r="BC61" s="337"/>
      <c r="BD61" s="223">
        <v>4</v>
      </c>
    </row>
    <row r="62" spans="1:56" ht="27">
      <c r="A62" s="216">
        <v>5</v>
      </c>
      <c r="B62" s="325" t="s">
        <v>225</v>
      </c>
      <c r="C62" s="217"/>
      <c r="D62" s="217"/>
      <c r="E62" s="326" t="s">
        <v>226</v>
      </c>
      <c r="F62" s="217"/>
      <c r="G62" s="217"/>
      <c r="H62" s="218"/>
      <c r="I62" s="169">
        <v>0</v>
      </c>
      <c r="J62" s="170">
        <v>78</v>
      </c>
      <c r="K62" s="170"/>
      <c r="L62" s="170">
        <v>84</v>
      </c>
      <c r="M62" s="219">
        <f>IF(OR(ISNUMBER(I62),ISNUMBER(J62),ISNUMBER(K62),ISNUMBER(L62)),SUM(I62:L62),"")</f>
        <v>162</v>
      </c>
      <c r="N62" s="220">
        <f>IF(AND(ISNUMBER(L62),ISNUMBER(Q62)),IF(M62&gt;P62,1,0),"")</f>
        <v>0</v>
      </c>
      <c r="O62" s="220">
        <f>IF(AND(ISNUMBER(L62),ISNUMBER(Q62)),IF(P62&gt;M62,1,0),"")</f>
        <v>1</v>
      </c>
      <c r="P62" s="219">
        <f>IF(OR(ISNUMBER(Q62),ISNUMBER(R62),ISNUMBER(S62),ISNUMBER(T62)),SUM(Q62:T62),"")</f>
        <v>169</v>
      </c>
      <c r="Q62" s="221">
        <v>84</v>
      </c>
      <c r="R62" s="221"/>
      <c r="S62" s="221">
        <v>85</v>
      </c>
      <c r="T62" s="222"/>
      <c r="U62" s="327" t="s">
        <v>228</v>
      </c>
      <c r="V62" s="217"/>
      <c r="W62" s="217"/>
      <c r="X62" s="326" t="s">
        <v>227</v>
      </c>
      <c r="Y62" s="217"/>
      <c r="Z62" s="217"/>
      <c r="AA62" s="218"/>
      <c r="AB62" s="223">
        <v>6</v>
      </c>
      <c r="AC62" s="216">
        <v>5</v>
      </c>
      <c r="AD62" s="325" t="s">
        <v>208</v>
      </c>
      <c r="AE62" s="217"/>
      <c r="AF62" s="217"/>
      <c r="AG62" s="326" t="s">
        <v>209</v>
      </c>
      <c r="AH62" s="217"/>
      <c r="AI62" s="217"/>
      <c r="AJ62" s="218"/>
      <c r="AK62" s="169">
        <v>0</v>
      </c>
      <c r="AL62" s="170">
        <v>82</v>
      </c>
      <c r="AM62" s="170"/>
      <c r="AN62" s="170">
        <v>86</v>
      </c>
      <c r="AO62" s="219">
        <f>IF(OR(ISNUMBER(AK62),ISNUMBER(AL62),ISNUMBER(AM62),ISNUMBER(AN62)),SUM(AK62:AN62),"")</f>
        <v>168</v>
      </c>
      <c r="AP62" s="220">
        <f>IF(AND(ISNUMBER(AN62),ISNUMBER(AS62)),IF(AO62&gt;AR62,1,0),"")</f>
        <v>0</v>
      </c>
      <c r="AQ62" s="220">
        <f>IF(AND(ISNUMBER(AN62),ISNUMBER(AS62)),IF(AR62&gt;AO62,1,0),"")</f>
        <v>1</v>
      </c>
      <c r="AR62" s="219">
        <f>IF(OR(ISNUMBER(AS62),ISNUMBER(AT62),ISNUMBER(AU62),ISNUMBER(AV62)),SUM(AS62:AV62),"")</f>
        <v>178</v>
      </c>
      <c r="AS62" s="221">
        <v>89</v>
      </c>
      <c r="AT62" s="221"/>
      <c r="AU62" s="221">
        <v>89</v>
      </c>
      <c r="AV62" s="222"/>
      <c r="AW62" s="325" t="s">
        <v>220</v>
      </c>
      <c r="AX62" s="217"/>
      <c r="AY62" s="217"/>
      <c r="AZ62" s="326" t="s">
        <v>91</v>
      </c>
      <c r="BA62" s="217"/>
      <c r="BB62" s="217"/>
      <c r="BC62" s="218"/>
      <c r="BD62" s="223">
        <v>6</v>
      </c>
    </row>
    <row r="63" spans="1:56" ht="27">
      <c r="A63" s="216">
        <v>7</v>
      </c>
      <c r="B63" s="325" t="s">
        <v>223</v>
      </c>
      <c r="C63" s="217"/>
      <c r="D63" s="217"/>
      <c r="E63" s="326" t="s">
        <v>224</v>
      </c>
      <c r="F63" s="217"/>
      <c r="G63" s="217"/>
      <c r="H63" s="218"/>
      <c r="I63" s="169">
        <v>0</v>
      </c>
      <c r="J63" s="170">
        <v>82</v>
      </c>
      <c r="K63" s="170"/>
      <c r="L63" s="170">
        <v>90</v>
      </c>
      <c r="M63" s="219">
        <f>IF(OR(ISNUMBER(I63),ISNUMBER(J63),ISNUMBER(K63),ISNUMBER(L63)),SUM(I63:L63),"")</f>
        <v>172</v>
      </c>
      <c r="N63" s="220"/>
      <c r="O63" s="220"/>
      <c r="P63" s="219">
        <f>IF(OR(ISNUMBER(Q63),ISNUMBER(R63),ISNUMBER(S63),ISNUMBER(T63)),SUM(Q63:T63),"")</f>
        <v>164</v>
      </c>
      <c r="Q63" s="221">
        <v>72</v>
      </c>
      <c r="R63" s="221"/>
      <c r="S63" s="221">
        <v>92</v>
      </c>
      <c r="T63" s="222"/>
      <c r="U63" s="327" t="s">
        <v>126</v>
      </c>
      <c r="V63" s="217"/>
      <c r="W63" s="217"/>
      <c r="X63" s="326" t="s">
        <v>127</v>
      </c>
      <c r="Y63" s="217"/>
      <c r="Z63" s="217"/>
      <c r="AA63" s="218"/>
      <c r="AB63" s="223">
        <v>8</v>
      </c>
      <c r="AC63" s="216">
        <v>7</v>
      </c>
      <c r="AD63" s="325" t="s">
        <v>210</v>
      </c>
      <c r="AE63" s="217"/>
      <c r="AF63" s="217"/>
      <c r="AG63" s="326" t="s">
        <v>211</v>
      </c>
      <c r="AH63" s="217"/>
      <c r="AI63" s="217"/>
      <c r="AJ63" s="218"/>
      <c r="AK63" s="169">
        <v>0</v>
      </c>
      <c r="AL63" s="170">
        <v>62</v>
      </c>
      <c r="AM63" s="170"/>
      <c r="AN63" s="170">
        <v>62</v>
      </c>
      <c r="AO63" s="219">
        <f>IF(OR(ISNUMBER(AK63),ISNUMBER(AL63),ISNUMBER(AM63),ISNUMBER(AN63)),SUM(AK63:AN63),"")</f>
        <v>124</v>
      </c>
      <c r="AP63" s="220"/>
      <c r="AQ63" s="220"/>
      <c r="AR63" s="219">
        <f>IF(OR(ISNUMBER(AS63),ISNUMBER(AT63),ISNUMBER(AU63),ISNUMBER(AV63)),SUM(AS63:AV63),"")</f>
        <v>158</v>
      </c>
      <c r="AS63" s="221">
        <v>81</v>
      </c>
      <c r="AT63" s="221"/>
      <c r="AU63" s="221">
        <v>77</v>
      </c>
      <c r="AV63" s="222"/>
      <c r="AW63" s="325" t="s">
        <v>221</v>
      </c>
      <c r="AX63" s="217"/>
      <c r="AY63" s="217"/>
      <c r="AZ63" s="326" t="s">
        <v>222</v>
      </c>
      <c r="BA63" s="217"/>
      <c r="BB63" s="217"/>
      <c r="BC63" s="218"/>
      <c r="BD63" s="223">
        <v>8</v>
      </c>
    </row>
    <row r="64" spans="1:56" ht="27.75" thickBot="1">
      <c r="A64" s="216">
        <v>9</v>
      </c>
      <c r="B64" s="325" t="s">
        <v>110</v>
      </c>
      <c r="C64" s="217"/>
      <c r="D64" s="217"/>
      <c r="E64" s="326" t="s">
        <v>111</v>
      </c>
      <c r="F64" s="217"/>
      <c r="G64" s="217"/>
      <c r="H64" s="218"/>
      <c r="I64" s="169">
        <v>0</v>
      </c>
      <c r="J64" s="170"/>
      <c r="K64" s="170"/>
      <c r="L64" s="170"/>
      <c r="M64" s="219">
        <f>IF(OR(ISNUMBER(I64),ISNUMBER(J64),ISNUMBER(K64),ISNUMBER(L64)),SUM(I64:L64),"")</f>
        <v>0</v>
      </c>
      <c r="N64" s="220"/>
      <c r="O64" s="220"/>
      <c r="P64" s="219">
        <f>IF(OR(ISNUMBER(Q64),ISNUMBER(R64),ISNUMBER(S64),ISNUMBER(T64)),SUM(Q64:T64),"")</f>
      </c>
      <c r="Q64" s="221"/>
      <c r="R64" s="221"/>
      <c r="S64" s="221"/>
      <c r="T64" s="222"/>
      <c r="U64" s="327" t="s">
        <v>124</v>
      </c>
      <c r="V64" s="217"/>
      <c r="W64" s="217"/>
      <c r="X64" s="326" t="s">
        <v>125</v>
      </c>
      <c r="Y64" s="217"/>
      <c r="Z64" s="217"/>
      <c r="AA64" s="218"/>
      <c r="AB64" s="223">
        <v>10</v>
      </c>
      <c r="AC64" s="216">
        <v>9</v>
      </c>
      <c r="AD64" s="325" t="s">
        <v>266</v>
      </c>
      <c r="AE64" s="217"/>
      <c r="AF64" s="217"/>
      <c r="AG64" s="326" t="s">
        <v>267</v>
      </c>
      <c r="AH64" s="217"/>
      <c r="AI64" s="217"/>
      <c r="AJ64" s="218"/>
      <c r="AK64" s="169">
        <v>0</v>
      </c>
      <c r="AL64" s="170"/>
      <c r="AM64" s="170"/>
      <c r="AN64" s="170"/>
      <c r="AO64" s="219">
        <f>IF(OR(ISNUMBER(AK64),ISNUMBER(AL64),ISNUMBER(AM64),ISNUMBER(AN64)),SUM(AK64:AN64),"")</f>
        <v>0</v>
      </c>
      <c r="AP64" s="220"/>
      <c r="AQ64" s="220"/>
      <c r="AR64" s="219">
        <f>IF(OR(ISNUMBER(AS64),ISNUMBER(AT64),ISNUMBER(AU64),ISNUMBER(AV64)),SUM(AS64:AV64),"")</f>
        <v>108</v>
      </c>
      <c r="AS64" s="221">
        <v>57</v>
      </c>
      <c r="AT64" s="221"/>
      <c r="AU64" s="221">
        <v>51</v>
      </c>
      <c r="AV64" s="222"/>
      <c r="AW64" s="325" t="s">
        <v>262</v>
      </c>
      <c r="AX64" s="217"/>
      <c r="AY64" s="217"/>
      <c r="AZ64" s="326" t="s">
        <v>263</v>
      </c>
      <c r="BA64" s="217"/>
      <c r="BB64" s="217"/>
      <c r="BC64" s="218"/>
      <c r="BD64" s="223">
        <v>10</v>
      </c>
    </row>
    <row r="65" spans="9:43" ht="30.75" thickBot="1">
      <c r="I65" s="56"/>
      <c r="J65" s="224" t="s">
        <v>177</v>
      </c>
      <c r="K65" s="225"/>
      <c r="L65" s="225"/>
      <c r="M65" s="226"/>
      <c r="N65" s="227">
        <f>SUM(N60:N64)</f>
        <v>2</v>
      </c>
      <c r="O65" s="227">
        <f>SUM(O60:O64)</f>
        <v>1</v>
      </c>
      <c r="AK65" s="56"/>
      <c r="AL65" s="224" t="s">
        <v>177</v>
      </c>
      <c r="AM65" s="225"/>
      <c r="AN65" s="225"/>
      <c r="AO65" s="226"/>
      <c r="AP65" s="227">
        <f>SUM(AP60:AP64)</f>
        <v>2</v>
      </c>
      <c r="AQ65" s="227">
        <f>SUM(AQ60:AQ64)</f>
        <v>1</v>
      </c>
    </row>
    <row r="66" spans="2:55" ht="30">
      <c r="B66" s="228"/>
      <c r="C66" s="229"/>
      <c r="D66" s="229"/>
      <c r="E66" s="229" t="s">
        <v>178</v>
      </c>
      <c r="F66" s="229"/>
      <c r="G66" s="229"/>
      <c r="H66" s="230"/>
      <c r="M66" s="40"/>
      <c r="N66" s="231"/>
      <c r="O66" s="232"/>
      <c r="P66" s="40"/>
      <c r="U66" s="214"/>
      <c r="V66" s="233"/>
      <c r="W66" s="233"/>
      <c r="X66" s="229" t="s">
        <v>178</v>
      </c>
      <c r="Y66" s="233"/>
      <c r="Z66" s="233"/>
      <c r="AA66" s="215"/>
      <c r="AD66" s="228"/>
      <c r="AE66" s="229"/>
      <c r="AF66" s="229"/>
      <c r="AG66" s="229" t="s">
        <v>178</v>
      </c>
      <c r="AH66" s="229"/>
      <c r="AI66" s="229"/>
      <c r="AJ66" s="230"/>
      <c r="AK66" s="34"/>
      <c r="AO66" s="40"/>
      <c r="AP66" s="231"/>
      <c r="AQ66" s="232"/>
      <c r="AR66" s="40"/>
      <c r="AW66" s="214"/>
      <c r="AX66" s="233"/>
      <c r="AY66" s="233"/>
      <c r="AZ66" s="229" t="s">
        <v>178</v>
      </c>
      <c r="BA66" s="233"/>
      <c r="BB66" s="233"/>
      <c r="BC66" s="215"/>
    </row>
    <row r="67" spans="1:56" ht="27">
      <c r="A67" s="234">
        <f>IF(N60=O60,"1","")</f>
      </c>
      <c r="B67" s="194"/>
      <c r="C67" s="217"/>
      <c r="D67" s="217"/>
      <c r="E67" s="217"/>
      <c r="F67" s="217"/>
      <c r="G67" s="217"/>
      <c r="H67" s="218"/>
      <c r="I67" s="239"/>
      <c r="J67" s="239"/>
      <c r="K67" s="239"/>
      <c r="L67" s="240"/>
      <c r="M67" s="239">
        <f>IF(M60=P60,M60+I67+J67+K67+L67,"")</f>
      </c>
      <c r="N67" s="302">
        <f>IF(M67&gt;P67,1,0)</f>
        <v>0</v>
      </c>
      <c r="O67" s="302">
        <f>IF(P67&gt;M67,1,0)</f>
        <v>0</v>
      </c>
      <c r="P67" s="239">
        <f>IF(P60=M60,P60+T67+S67+R67+Q67,"")</f>
      </c>
      <c r="Q67" s="240"/>
      <c r="R67" s="239"/>
      <c r="S67" s="239"/>
      <c r="T67" s="239"/>
      <c r="U67" s="235">
        <f>IF(P60=M60,"Stechergebnis Pos.-Nr.:","")</f>
      </c>
      <c r="V67" s="236"/>
      <c r="W67" s="236"/>
      <c r="X67" s="236"/>
      <c r="Y67" s="236"/>
      <c r="Z67" s="237"/>
      <c r="AA67" s="238"/>
      <c r="AB67" s="234">
        <f>IF(O60=N60,"2","")</f>
      </c>
      <c r="AC67" s="234">
        <f>IF(AP60=AQ60,"1","")</f>
      </c>
      <c r="AD67" s="194"/>
      <c r="AE67" s="217"/>
      <c r="AF67" s="217"/>
      <c r="AG67" s="217"/>
      <c r="AH67" s="217"/>
      <c r="AI67" s="217"/>
      <c r="AJ67" s="218"/>
      <c r="AK67" s="239"/>
      <c r="AL67" s="239"/>
      <c r="AM67" s="239"/>
      <c r="AN67" s="240"/>
      <c r="AO67" s="239">
        <f>IF(AO60=AR60,AO60+AK67+AL67+AM67+AN67,"")</f>
      </c>
      <c r="AP67" s="302">
        <f>IF(AO67&gt;AR67,1,0)</f>
        <v>0</v>
      </c>
      <c r="AQ67" s="302">
        <f>IF(AR67&gt;AO67,1,0)</f>
        <v>0</v>
      </c>
      <c r="AR67" s="239">
        <f>IF(AR60=AO60,AR60+AV67+AU67+AT67+AS67,"")</f>
      </c>
      <c r="AS67" s="240"/>
      <c r="AT67" s="239"/>
      <c r="AU67" s="239"/>
      <c r="AV67" s="239"/>
      <c r="AW67" s="235">
        <f>IF(AR60=AO60,"Stechergebnis Pos.-Nr.:","")</f>
      </c>
      <c r="AX67" s="236"/>
      <c r="AY67" s="236"/>
      <c r="AZ67" s="236"/>
      <c r="BA67" s="236"/>
      <c r="BB67" s="237"/>
      <c r="BC67" s="238"/>
      <c r="BD67" s="234">
        <f>IF(AQ60=AP60,"2","")</f>
      </c>
    </row>
    <row r="68" spans="1:56" ht="27">
      <c r="A68" s="234">
        <f>IF(N61=O61,"3","")</f>
      </c>
      <c r="B68" s="194"/>
      <c r="C68" s="217"/>
      <c r="D68" s="217"/>
      <c r="E68" s="217"/>
      <c r="F68" s="217"/>
      <c r="G68" s="217"/>
      <c r="H68" s="218"/>
      <c r="I68" s="239"/>
      <c r="J68" s="239"/>
      <c r="K68" s="239"/>
      <c r="L68" s="240"/>
      <c r="M68" s="239">
        <f>IF(M61=P61,M61+I68+J68+K68+L68,"")</f>
      </c>
      <c r="N68" s="302">
        <f>IF(M68&gt;P68,1,0)</f>
        <v>0</v>
      </c>
      <c r="O68" s="302">
        <f>IF(P68&gt;M68,1,0)</f>
        <v>0</v>
      </c>
      <c r="P68" s="239">
        <f>IF(P61=M61,P61+T68+S68+R68+Q68,"")</f>
      </c>
      <c r="Q68" s="240"/>
      <c r="R68" s="239"/>
      <c r="S68" s="239"/>
      <c r="T68" s="239"/>
      <c r="U68" s="235">
        <f>IF(P61=M61,"Stechergebnis Pos.-Nr.:","")</f>
      </c>
      <c r="V68" s="236"/>
      <c r="W68" s="236"/>
      <c r="X68" s="236"/>
      <c r="Y68" s="236"/>
      <c r="Z68" s="237"/>
      <c r="AA68" s="238"/>
      <c r="AB68" s="234">
        <f>IF(O61=N61,"4","")</f>
      </c>
      <c r="AC68" s="234">
        <f>IF(AP61=AQ61,"3","")</f>
      </c>
      <c r="AD68" s="194"/>
      <c r="AE68" s="217"/>
      <c r="AF68" s="217"/>
      <c r="AG68" s="217"/>
      <c r="AH68" s="217"/>
      <c r="AI68" s="217"/>
      <c r="AJ68" s="218"/>
      <c r="AK68" s="239"/>
      <c r="AL68" s="239"/>
      <c r="AM68" s="239"/>
      <c r="AN68" s="240"/>
      <c r="AO68" s="239">
        <f>IF(AO61=AR61,AO61+AK68+AL68+AM68+AN68,"")</f>
      </c>
      <c r="AP68" s="302">
        <f>IF(AO68&gt;AR68,1,0)</f>
        <v>0</v>
      </c>
      <c r="AQ68" s="302">
        <f>IF(AR68&gt;AO68,1,0)</f>
        <v>0</v>
      </c>
      <c r="AR68" s="239">
        <f>IF(AR61=AO61,AR61+AV68+AU68+AT68+AS68,"")</f>
      </c>
      <c r="AS68" s="240"/>
      <c r="AT68" s="239"/>
      <c r="AU68" s="239"/>
      <c r="AV68" s="239"/>
      <c r="AW68" s="235">
        <f>IF(AR61=AO61,"Stechergebnis Pos.-Nr.:","")</f>
      </c>
      <c r="AX68" s="236"/>
      <c r="AY68" s="236"/>
      <c r="AZ68" s="236"/>
      <c r="BA68" s="236"/>
      <c r="BB68" s="237"/>
      <c r="BC68" s="238"/>
      <c r="BD68" s="234">
        <f>IF(AQ61=AP61,"4","")</f>
      </c>
    </row>
    <row r="69" spans="1:56" ht="27">
      <c r="A69" s="234">
        <f>IF(N62=O62,"5","")</f>
      </c>
      <c r="B69" s="194"/>
      <c r="C69" s="217"/>
      <c r="D69" s="217"/>
      <c r="E69" s="217"/>
      <c r="F69" s="217"/>
      <c r="G69" s="217"/>
      <c r="H69" s="218"/>
      <c r="I69" s="239"/>
      <c r="J69" s="239"/>
      <c r="K69" s="239"/>
      <c r="L69" s="240"/>
      <c r="M69" s="239">
        <f>IF(M62=P62,M62+I69+J69+K69+L69,"")</f>
      </c>
      <c r="N69" s="302">
        <f>IF(M69&gt;P69,1,0)</f>
        <v>0</v>
      </c>
      <c r="O69" s="302">
        <f>IF(P69&gt;M69,1,0)</f>
        <v>0</v>
      </c>
      <c r="P69" s="239">
        <f>IF(P62=M62,P62+T69+S69+R69+Q69,"")</f>
      </c>
      <c r="Q69" s="240"/>
      <c r="R69" s="239"/>
      <c r="S69" s="239"/>
      <c r="T69" s="239"/>
      <c r="U69" s="235">
        <f>IF(P62=M62,"Stechergebnis Pos.-Nr.:","")</f>
      </c>
      <c r="V69" s="236"/>
      <c r="W69" s="236"/>
      <c r="X69" s="236"/>
      <c r="Y69" s="236"/>
      <c r="Z69" s="237"/>
      <c r="AA69" s="238"/>
      <c r="AB69" s="234">
        <f>IF(O62=N62,"6","")</f>
      </c>
      <c r="AC69" s="234">
        <f>IF(AP62=AQ62,"5","")</f>
      </c>
      <c r="AD69" s="194"/>
      <c r="AE69" s="217"/>
      <c r="AF69" s="217"/>
      <c r="AG69" s="217"/>
      <c r="AH69" s="217"/>
      <c r="AI69" s="217"/>
      <c r="AJ69" s="218"/>
      <c r="AK69" s="239"/>
      <c r="AL69" s="239"/>
      <c r="AM69" s="239"/>
      <c r="AN69" s="240"/>
      <c r="AO69" s="239">
        <f>IF(AO62=AR62,AO62+AK69+AL69+AM69+AN69,"")</f>
      </c>
      <c r="AP69" s="302">
        <f>IF(AO69&gt;AR69,1,0)</f>
        <v>0</v>
      </c>
      <c r="AQ69" s="302">
        <f>IF(AR69&gt;AO69,1,0)</f>
        <v>0</v>
      </c>
      <c r="AR69" s="239">
        <f>IF(AR62=AO62,AR62+AV69+AU69+AT69+AS69,"")</f>
      </c>
      <c r="AS69" s="240"/>
      <c r="AT69" s="239"/>
      <c r="AU69" s="239"/>
      <c r="AV69" s="239"/>
      <c r="AW69" s="235">
        <f>IF(AR62=AO62,"Stechergebnis Pos.-Nr.:","")</f>
      </c>
      <c r="AX69" s="236"/>
      <c r="AY69" s="236"/>
      <c r="AZ69" s="236"/>
      <c r="BA69" s="236"/>
      <c r="BB69" s="237"/>
      <c r="BC69" s="238"/>
      <c r="BD69" s="234">
        <f>IF(AQ62=AP62,"6","")</f>
      </c>
    </row>
    <row r="70" spans="1:56" ht="27">
      <c r="A70" s="330" t="str">
        <f>IF(N63=O63,"7","")</f>
        <v>7</v>
      </c>
      <c r="B70" s="194"/>
      <c r="C70" s="217"/>
      <c r="D70" s="217"/>
      <c r="E70" s="217"/>
      <c r="F70" s="217"/>
      <c r="G70" s="217"/>
      <c r="H70" s="218"/>
      <c r="I70" s="239"/>
      <c r="J70" s="239"/>
      <c r="K70" s="239"/>
      <c r="L70" s="240"/>
      <c r="M70" s="239">
        <f>IF(M63=P63,M63+I70+J70+K70+L70,"")</f>
      </c>
      <c r="N70" s="302">
        <f>IF(M70&gt;P70,1,0)</f>
        <v>0</v>
      </c>
      <c r="O70" s="302">
        <f>IF(P70&gt;M70,1,0)</f>
        <v>0</v>
      </c>
      <c r="P70" s="239">
        <f>IF(P63=M63,P63+T70+S70+R70+Q70,"")</f>
      </c>
      <c r="Q70" s="240"/>
      <c r="R70" s="239"/>
      <c r="S70" s="239"/>
      <c r="T70" s="239"/>
      <c r="U70" s="235">
        <f>IF(P63=M63,"Stechergebnis Pos.-Nr.:","")</f>
      </c>
      <c r="V70" s="236"/>
      <c r="W70" s="236"/>
      <c r="X70" s="236"/>
      <c r="Y70" s="236"/>
      <c r="Z70" s="237"/>
      <c r="AA70" s="238"/>
      <c r="AB70" s="330" t="str">
        <f>IF(O63=N63,"8","")</f>
        <v>8</v>
      </c>
      <c r="AC70" s="330" t="str">
        <f>IF(AP63=AQ63,"7","")</f>
        <v>7</v>
      </c>
      <c r="AD70" s="194"/>
      <c r="AE70" s="217"/>
      <c r="AF70" s="217"/>
      <c r="AG70" s="217"/>
      <c r="AH70" s="217"/>
      <c r="AI70" s="217"/>
      <c r="AJ70" s="218"/>
      <c r="AK70" s="239"/>
      <c r="AL70" s="239"/>
      <c r="AM70" s="239"/>
      <c r="AN70" s="240"/>
      <c r="AO70" s="239">
        <f>IF(AO63=AR63,AO63+AK70+AL70+AM70+AN70,"")</f>
      </c>
      <c r="AP70" s="302">
        <f>IF(AO70&gt;AR70,1,0)</f>
        <v>0</v>
      </c>
      <c r="AQ70" s="302">
        <f>IF(AR70&gt;AO70,1,0)</f>
        <v>0</v>
      </c>
      <c r="AR70" s="239">
        <f>IF(AR63=AO63,AR63+AV70+AU70+AT70+AS70,"")</f>
      </c>
      <c r="AS70" s="240"/>
      <c r="AT70" s="239"/>
      <c r="AU70" s="239"/>
      <c r="AV70" s="239"/>
      <c r="AW70" s="235">
        <f>IF(AR63=AO63,"Stechergebnis Pos.-Nr.:","")</f>
      </c>
      <c r="AX70" s="236"/>
      <c r="AY70" s="236"/>
      <c r="AZ70" s="236"/>
      <c r="BA70" s="236"/>
      <c r="BB70" s="237"/>
      <c r="BC70" s="238"/>
      <c r="BD70" s="330" t="str">
        <f>IF(AQ63=AP63,"8","")</f>
        <v>8</v>
      </c>
    </row>
    <row r="71" spans="1:56" ht="27">
      <c r="A71" s="330" t="str">
        <f>IF(N64=O64,"9","")</f>
        <v>9</v>
      </c>
      <c r="B71" s="194"/>
      <c r="C71" s="217"/>
      <c r="D71" s="217"/>
      <c r="E71" s="217"/>
      <c r="F71" s="217"/>
      <c r="G71" s="217"/>
      <c r="H71" s="218"/>
      <c r="I71" s="239"/>
      <c r="J71" s="241"/>
      <c r="K71" s="241"/>
      <c r="L71" s="242"/>
      <c r="M71" s="239">
        <f>IF(M64=P64,M64+I71+J71+K71+L71,"")</f>
      </c>
      <c r="N71" s="302">
        <f>IF(M71&gt;P71,1,0)</f>
        <v>0</v>
      </c>
      <c r="O71" s="302">
        <f>IF(P71&gt;M71,1,0)</f>
        <v>0</v>
      </c>
      <c r="P71" s="239">
        <f>IF(P64=M64,P64+T71+S71+R71+Q71,"")</f>
      </c>
      <c r="Q71" s="240"/>
      <c r="R71" s="239"/>
      <c r="S71" s="239"/>
      <c r="T71" s="239"/>
      <c r="U71" s="235">
        <f>IF(P64=M64,"Stechergebnis Pos.-Nr.:","")</f>
      </c>
      <c r="V71" s="236"/>
      <c r="W71" s="236"/>
      <c r="X71" s="236"/>
      <c r="Y71" s="236"/>
      <c r="Z71" s="237"/>
      <c r="AA71" s="238"/>
      <c r="AB71" s="330" t="str">
        <f>IF(O64=N64,"10","")</f>
        <v>10</v>
      </c>
      <c r="AC71" s="330" t="str">
        <f>IF(AP64=AQ64,"9","")</f>
        <v>9</v>
      </c>
      <c r="AD71" s="194"/>
      <c r="AE71" s="217"/>
      <c r="AF71" s="217"/>
      <c r="AG71" s="217"/>
      <c r="AH71" s="217"/>
      <c r="AI71" s="217"/>
      <c r="AJ71" s="218"/>
      <c r="AK71" s="239"/>
      <c r="AL71" s="241"/>
      <c r="AM71" s="241"/>
      <c r="AN71" s="242"/>
      <c r="AO71" s="239">
        <f>IF(AO64=AR64,AO64+AK71+AL71+AM71+AN71,"")</f>
      </c>
      <c r="AP71" s="302">
        <f>IF(AO71&gt;AR71,1,0)</f>
        <v>0</v>
      </c>
      <c r="AQ71" s="302">
        <f>IF(AR71&gt;AO71,1,0)</f>
        <v>0</v>
      </c>
      <c r="AR71" s="239">
        <f>IF(AR64=AO64,AR64+AV71+AU71+AT71+AS71,"")</f>
      </c>
      <c r="AS71" s="240"/>
      <c r="AT71" s="239"/>
      <c r="AU71" s="239"/>
      <c r="AV71" s="239"/>
      <c r="AW71" s="235">
        <f>IF(AR64=AO64,"Stechergebnis Pos.-Nr.:","")</f>
      </c>
      <c r="AX71" s="236"/>
      <c r="AY71" s="236"/>
      <c r="AZ71" s="236"/>
      <c r="BA71" s="236"/>
      <c r="BB71" s="237"/>
      <c r="BC71" s="238"/>
      <c r="BD71" s="330" t="str">
        <f>IF(AQ64=AP64,"10","")</f>
        <v>10</v>
      </c>
    </row>
    <row r="72" spans="10:43" ht="30.75" thickBot="1">
      <c r="J72" s="195" t="s">
        <v>179</v>
      </c>
      <c r="K72" s="343"/>
      <c r="L72" s="343"/>
      <c r="M72" s="344"/>
      <c r="N72" s="345">
        <f>SUM(N65+N67+N68+N69+N70+N71)</f>
        <v>2</v>
      </c>
      <c r="O72" s="345">
        <f>SUM(O65+O67+O68+O69+O70+O71)</f>
        <v>1</v>
      </c>
      <c r="AK72" s="34"/>
      <c r="AL72" s="195" t="s">
        <v>179</v>
      </c>
      <c r="AM72" s="225"/>
      <c r="AN72" s="225"/>
      <c r="AO72" s="226"/>
      <c r="AP72" s="303">
        <f>SUM(AP65+AP67+AP68+AP69+AP70+AP71)</f>
        <v>2</v>
      </c>
      <c r="AQ72" s="303">
        <f>SUM(AQ65+AQ67+AQ68+AQ69+AQ70+AQ71)</f>
        <v>1</v>
      </c>
    </row>
    <row r="73" spans="1:56" ht="12.75">
      <c r="A73" s="40"/>
      <c r="B73" s="40"/>
      <c r="C73" s="40"/>
      <c r="D73" s="40"/>
      <c r="E73" s="40"/>
      <c r="F73" s="40"/>
      <c r="G73" s="40"/>
      <c r="H73" s="40"/>
      <c r="I73" s="39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9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ht="12.75">
      <c r="AK74" s="34"/>
    </row>
    <row r="75" spans="2:55" ht="12.75">
      <c r="B75" s="54"/>
      <c r="C75" s="54"/>
      <c r="D75" s="54"/>
      <c r="E75" s="54"/>
      <c r="F75" s="54"/>
      <c r="G75" s="54"/>
      <c r="H75" s="54"/>
      <c r="M75" s="54"/>
      <c r="N75" s="54"/>
      <c r="O75" s="54"/>
      <c r="P75" s="54"/>
      <c r="U75" s="54"/>
      <c r="V75" s="54"/>
      <c r="W75" s="54"/>
      <c r="X75" s="54"/>
      <c r="Y75" s="54"/>
      <c r="Z75" s="54"/>
      <c r="AA75" s="54"/>
      <c r="AD75" s="54"/>
      <c r="AE75" s="54"/>
      <c r="AF75" s="54"/>
      <c r="AG75" s="54"/>
      <c r="AH75" s="54"/>
      <c r="AI75" s="54"/>
      <c r="AJ75" s="54"/>
      <c r="AK75" s="34"/>
      <c r="AO75" s="54"/>
      <c r="AP75" s="54"/>
      <c r="AQ75" s="54"/>
      <c r="AR75" s="54"/>
      <c r="AW75" s="54"/>
      <c r="AX75" s="54"/>
      <c r="AY75" s="54"/>
      <c r="AZ75" s="54"/>
      <c r="BA75" s="54"/>
      <c r="BB75" s="54"/>
      <c r="BC75" s="54"/>
    </row>
    <row r="76" spans="2:49" ht="12.75">
      <c r="B76" s="40" t="s">
        <v>180</v>
      </c>
      <c r="C76" s="40"/>
      <c r="D76" s="40"/>
      <c r="E76" s="40"/>
      <c r="F76" s="40"/>
      <c r="G76" s="40"/>
      <c r="H76" s="40"/>
      <c r="M76" s="1" t="s">
        <v>181</v>
      </c>
      <c r="U76" s="1" t="s">
        <v>182</v>
      </c>
      <c r="AD76" s="40" t="s">
        <v>180</v>
      </c>
      <c r="AE76" s="40"/>
      <c r="AF76" s="40"/>
      <c r="AG76" s="40"/>
      <c r="AH76" s="40"/>
      <c r="AI76" s="40"/>
      <c r="AJ76" s="40"/>
      <c r="AK76" s="34"/>
      <c r="AO76" s="1" t="s">
        <v>181</v>
      </c>
      <c r="AW76" s="1" t="s">
        <v>182</v>
      </c>
    </row>
    <row r="77" spans="26:56" ht="12.75">
      <c r="Z77" s="243"/>
      <c r="AA77" s="40"/>
      <c r="AB77" s="40"/>
      <c r="AK77" s="34"/>
      <c r="BB77" s="243"/>
      <c r="BC77" s="40"/>
      <c r="BD77" s="40"/>
    </row>
    <row r="78" spans="1:56" ht="12.75">
      <c r="A78" s="244" t="s">
        <v>183</v>
      </c>
      <c r="Z78" s="40"/>
      <c r="AA78" s="245"/>
      <c r="AB78" s="40"/>
      <c r="AC78" s="244" t="s">
        <v>183</v>
      </c>
      <c r="AK78" s="34"/>
      <c r="BB78" s="40"/>
      <c r="BC78" s="245"/>
      <c r="BD78" s="40"/>
    </row>
    <row r="79" spans="1:56" ht="23.25">
      <c r="A79" s="196" t="s">
        <v>167</v>
      </c>
      <c r="B79" s="40"/>
      <c r="C79" s="40"/>
      <c r="D79" s="40"/>
      <c r="E79" s="40"/>
      <c r="F79" s="40"/>
      <c r="G79" s="40"/>
      <c r="H79" s="3"/>
      <c r="K79" s="36"/>
      <c r="L79" s="36"/>
      <c r="M79" s="254" t="s">
        <v>201</v>
      </c>
      <c r="N79" s="36"/>
      <c r="O79" s="36"/>
      <c r="P79" s="36" t="s">
        <v>188</v>
      </c>
      <c r="Q79" s="40"/>
      <c r="S79" s="197"/>
      <c r="T79" s="40"/>
      <c r="U79" s="40"/>
      <c r="V79" s="40"/>
      <c r="W79" s="40"/>
      <c r="X79" s="40"/>
      <c r="Y79" s="40"/>
      <c r="Z79" s="40"/>
      <c r="AA79" s="40"/>
      <c r="AB79" s="40"/>
      <c r="AC79" s="196" t="s">
        <v>167</v>
      </c>
      <c r="AD79" s="40"/>
      <c r="AE79" s="40"/>
      <c r="AF79" s="40"/>
      <c r="AG79" s="40"/>
      <c r="AH79" s="40"/>
      <c r="AI79" s="40"/>
      <c r="AJ79" s="3"/>
      <c r="AK79" s="34"/>
      <c r="AM79" s="36"/>
      <c r="AN79" s="36"/>
      <c r="AO79" s="254" t="s">
        <v>201</v>
      </c>
      <c r="AP79" s="36"/>
      <c r="AQ79" s="36"/>
      <c r="AR79" s="36" t="s">
        <v>164</v>
      </c>
      <c r="AS79" s="40"/>
      <c r="AU79" s="197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1:56" ht="20.25">
      <c r="A80" s="3"/>
      <c r="B80" s="49"/>
      <c r="C80" s="49"/>
      <c r="D80" s="49"/>
      <c r="E80" s="40"/>
      <c r="F80" s="40"/>
      <c r="G80" s="40"/>
      <c r="H80" s="40"/>
      <c r="I80" s="39"/>
      <c r="J80" s="40"/>
      <c r="K80" s="40"/>
      <c r="L80" s="40"/>
      <c r="M80" s="40"/>
      <c r="N80" s="40"/>
      <c r="O80" s="40"/>
      <c r="P80" s="40"/>
      <c r="Q80" s="40"/>
      <c r="R80" s="198"/>
      <c r="S80" s="40"/>
      <c r="T80" s="40"/>
      <c r="U80" s="199"/>
      <c r="V80" s="40"/>
      <c r="W80" s="40"/>
      <c r="X80" s="40"/>
      <c r="Y80" s="40"/>
      <c r="Z80" s="40"/>
      <c r="AA80" s="40"/>
      <c r="AB80" s="40"/>
      <c r="AC80" s="3"/>
      <c r="AD80" s="49"/>
      <c r="AE80" s="49"/>
      <c r="AF80" s="49"/>
      <c r="AG80" s="40"/>
      <c r="AH80" s="40"/>
      <c r="AI80" s="40"/>
      <c r="AJ80" s="40"/>
      <c r="AK80" s="39"/>
      <c r="AL80" s="40"/>
      <c r="AM80" s="40"/>
      <c r="AN80" s="40"/>
      <c r="AO80" s="40"/>
      <c r="AP80" s="40"/>
      <c r="AQ80" s="40"/>
      <c r="AR80" s="40"/>
      <c r="AS80" s="40"/>
      <c r="AT80" s="198"/>
      <c r="AU80" s="40"/>
      <c r="AV80" s="40"/>
      <c r="AW80" s="199"/>
      <c r="AX80" s="40"/>
      <c r="AY80" s="40"/>
      <c r="AZ80" s="40"/>
      <c r="BA80" s="40"/>
      <c r="BB80" s="40"/>
      <c r="BC80" s="40"/>
      <c r="BD80" s="40"/>
    </row>
    <row r="81" spans="1:56" ht="20.25">
      <c r="A81" s="3"/>
      <c r="B81" s="40"/>
      <c r="C81" s="40"/>
      <c r="D81" s="40"/>
      <c r="E81" s="40"/>
      <c r="F81" s="40"/>
      <c r="G81" s="40"/>
      <c r="H81" s="40"/>
      <c r="I81" s="20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3"/>
      <c r="AD81" s="40"/>
      <c r="AE81" s="40"/>
      <c r="AF81" s="40"/>
      <c r="AG81" s="40"/>
      <c r="AH81" s="40"/>
      <c r="AI81" s="40"/>
      <c r="AJ81" s="40"/>
      <c r="AK81" s="20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</row>
    <row r="82" spans="1:56" ht="12.75">
      <c r="A82" s="65" t="s">
        <v>170</v>
      </c>
      <c r="B82" s="65"/>
      <c r="C82" s="65"/>
      <c r="D82" s="65"/>
      <c r="E82" s="65"/>
      <c r="F82" s="65"/>
      <c r="G82" s="65"/>
      <c r="H82" s="65"/>
      <c r="I82" s="20"/>
      <c r="J82" s="65"/>
      <c r="K82" s="65"/>
      <c r="L82" s="65"/>
      <c r="M82" s="65"/>
      <c r="N82" s="65"/>
      <c r="O82" s="65" t="s">
        <v>171</v>
      </c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 t="s">
        <v>170</v>
      </c>
      <c r="AD82" s="65"/>
      <c r="AE82" s="65"/>
      <c r="AF82" s="65"/>
      <c r="AG82" s="65"/>
      <c r="AH82" s="65"/>
      <c r="AI82" s="65"/>
      <c r="AJ82" s="65"/>
      <c r="AK82" s="20"/>
      <c r="AL82" s="65"/>
      <c r="AM82" s="65"/>
      <c r="AN82" s="65"/>
      <c r="AO82" s="65"/>
      <c r="AP82" s="65"/>
      <c r="AQ82" s="65" t="s">
        <v>171</v>
      </c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</row>
    <row r="83" spans="1:56" ht="23.25">
      <c r="A83" s="201" t="s">
        <v>172</v>
      </c>
      <c r="B83" s="202"/>
      <c r="C83" s="202"/>
      <c r="D83" s="202"/>
      <c r="E83" s="203"/>
      <c r="F83" s="203" t="s">
        <v>284</v>
      </c>
      <c r="G83" s="204"/>
      <c r="H83" s="202"/>
      <c r="I83" s="205"/>
      <c r="J83" s="202"/>
      <c r="K83" s="202"/>
      <c r="L83" s="202"/>
      <c r="M83" s="202"/>
      <c r="N83" s="206"/>
      <c r="O83" s="201" t="s">
        <v>172</v>
      </c>
      <c r="P83" s="202"/>
      <c r="Q83" s="202"/>
      <c r="R83" s="202"/>
      <c r="S83" s="203" t="s">
        <v>285</v>
      </c>
      <c r="T83" s="202"/>
      <c r="U83" s="202"/>
      <c r="V83" s="202"/>
      <c r="W83" s="202"/>
      <c r="X83" s="202"/>
      <c r="Y83" s="202"/>
      <c r="Z83" s="202"/>
      <c r="AA83" s="202"/>
      <c r="AB83" s="206"/>
      <c r="AC83" s="201" t="s">
        <v>172</v>
      </c>
      <c r="AD83" s="202"/>
      <c r="AE83" s="202"/>
      <c r="AF83" s="202"/>
      <c r="AG83" s="203"/>
      <c r="AH83" s="203" t="s">
        <v>288</v>
      </c>
      <c r="AI83" s="204"/>
      <c r="AJ83" s="202"/>
      <c r="AK83" s="205"/>
      <c r="AL83" s="202"/>
      <c r="AM83" s="202"/>
      <c r="AN83" s="202"/>
      <c r="AO83" s="202"/>
      <c r="AP83" s="206"/>
      <c r="AQ83" s="201" t="s">
        <v>172</v>
      </c>
      <c r="AR83" s="202"/>
      <c r="AS83" s="202"/>
      <c r="AT83" s="202"/>
      <c r="AU83" s="203" t="s">
        <v>281</v>
      </c>
      <c r="AV83" s="202"/>
      <c r="AW83" s="202"/>
      <c r="AX83" s="202"/>
      <c r="AY83" s="202"/>
      <c r="AZ83" s="202"/>
      <c r="BA83" s="202"/>
      <c r="BB83" s="202"/>
      <c r="BC83" s="202"/>
      <c r="BD83" s="206"/>
    </row>
    <row r="84" spans="14:42" ht="12.75">
      <c r="N84" s="207"/>
      <c r="AK84" s="34"/>
      <c r="AP84" s="207"/>
    </row>
    <row r="85" spans="1:56" ht="12.75">
      <c r="A85" s="208" t="s">
        <v>173</v>
      </c>
      <c r="B85" s="209" t="s">
        <v>174</v>
      </c>
      <c r="C85" s="210"/>
      <c r="D85" s="210"/>
      <c r="E85" s="210"/>
      <c r="F85" s="210"/>
      <c r="G85" s="210"/>
      <c r="H85" s="211"/>
      <c r="I85" s="212">
        <v>1</v>
      </c>
      <c r="J85" s="212">
        <v>2</v>
      </c>
      <c r="K85" s="212">
        <v>3</v>
      </c>
      <c r="L85" s="212">
        <v>4</v>
      </c>
      <c r="M85" s="213" t="s">
        <v>175</v>
      </c>
      <c r="N85" s="214" t="s">
        <v>176</v>
      </c>
      <c r="O85" s="215"/>
      <c r="P85" s="213" t="s">
        <v>175</v>
      </c>
      <c r="Q85" s="212">
        <v>4</v>
      </c>
      <c r="R85" s="212">
        <v>3</v>
      </c>
      <c r="S85" s="212">
        <v>2</v>
      </c>
      <c r="T85" s="212">
        <v>1</v>
      </c>
      <c r="U85" s="209" t="s">
        <v>174</v>
      </c>
      <c r="V85" s="210"/>
      <c r="W85" s="210"/>
      <c r="X85" s="210"/>
      <c r="Y85" s="210"/>
      <c r="Z85" s="210"/>
      <c r="AA85" s="211"/>
      <c r="AB85" s="208" t="s">
        <v>173</v>
      </c>
      <c r="AC85" s="208" t="s">
        <v>173</v>
      </c>
      <c r="AD85" s="209" t="s">
        <v>174</v>
      </c>
      <c r="AE85" s="210"/>
      <c r="AF85" s="210"/>
      <c r="AG85" s="210"/>
      <c r="AH85" s="210"/>
      <c r="AI85" s="210"/>
      <c r="AJ85" s="211"/>
      <c r="AK85" s="212">
        <v>1</v>
      </c>
      <c r="AL85" s="212">
        <v>2</v>
      </c>
      <c r="AM85" s="212">
        <v>3</v>
      </c>
      <c r="AN85" s="212">
        <v>4</v>
      </c>
      <c r="AO85" s="213" t="s">
        <v>175</v>
      </c>
      <c r="AP85" s="214" t="s">
        <v>176</v>
      </c>
      <c r="AQ85" s="215"/>
      <c r="AR85" s="213" t="s">
        <v>175</v>
      </c>
      <c r="AS85" s="212">
        <v>4</v>
      </c>
      <c r="AT85" s="212">
        <v>3</v>
      </c>
      <c r="AU85" s="212">
        <v>2</v>
      </c>
      <c r="AV85" s="212">
        <v>1</v>
      </c>
      <c r="AW85" s="209" t="s">
        <v>174</v>
      </c>
      <c r="AX85" s="210"/>
      <c r="AY85" s="210"/>
      <c r="AZ85" s="210"/>
      <c r="BA85" s="210"/>
      <c r="BB85" s="210"/>
      <c r="BC85" s="211"/>
      <c r="BD85" s="208" t="s">
        <v>173</v>
      </c>
    </row>
    <row r="86" spans="1:56" ht="27">
      <c r="A86" s="216">
        <v>1</v>
      </c>
      <c r="B86" s="327" t="s">
        <v>122</v>
      </c>
      <c r="C86" s="217"/>
      <c r="D86" s="217"/>
      <c r="E86" s="326" t="s">
        <v>123</v>
      </c>
      <c r="F86" s="217"/>
      <c r="G86" s="217"/>
      <c r="H86" s="218"/>
      <c r="I86" s="169">
        <v>0</v>
      </c>
      <c r="J86" s="170">
        <v>94</v>
      </c>
      <c r="K86" s="170"/>
      <c r="L86" s="170">
        <v>94</v>
      </c>
      <c r="M86" s="219">
        <f>IF(OR(ISNUMBER(I86),ISNUMBER(J86),ISNUMBER(K86),ISNUMBER(L86)),SUM(I86:L86),"")</f>
        <v>188</v>
      </c>
      <c r="N86" s="220">
        <f>IF(AND(ISNUMBER(L86),ISNUMBER(Q86)),IF(M86&gt;P86,1,0),"")</f>
        <v>1</v>
      </c>
      <c r="O86" s="220">
        <f>IF(AND(ISNUMBER(L86),ISNUMBER(Q86)),IF(P86&gt;M86,1,0),"")</f>
        <v>0</v>
      </c>
      <c r="P86" s="219">
        <f>IF(OR(ISNUMBER(Q86),ISNUMBER(R86),ISNUMBER(S86),ISNUMBER(T86)),SUM(Q86:T86),"")</f>
        <v>181</v>
      </c>
      <c r="Q86" s="221">
        <v>92</v>
      </c>
      <c r="R86" s="221"/>
      <c r="S86" s="221">
        <v>89</v>
      </c>
      <c r="T86" s="222"/>
      <c r="U86" s="325" t="s">
        <v>85</v>
      </c>
      <c r="V86" s="217"/>
      <c r="W86" s="217"/>
      <c r="X86" s="326" t="s">
        <v>86</v>
      </c>
      <c r="Y86" s="217"/>
      <c r="Z86" s="217"/>
      <c r="AA86" s="218"/>
      <c r="AB86" s="223">
        <v>2</v>
      </c>
      <c r="AC86" s="216">
        <v>1</v>
      </c>
      <c r="AD86" s="325" t="s">
        <v>107</v>
      </c>
      <c r="AE86" s="217"/>
      <c r="AF86" s="217"/>
      <c r="AG86" s="326" t="s">
        <v>108</v>
      </c>
      <c r="AH86" s="217"/>
      <c r="AI86" s="217"/>
      <c r="AJ86" s="218"/>
      <c r="AK86" s="169">
        <v>0</v>
      </c>
      <c r="AL86" s="170">
        <v>92</v>
      </c>
      <c r="AM86" s="170"/>
      <c r="AN86" s="170">
        <v>95</v>
      </c>
      <c r="AO86" s="219">
        <f>IF(OR(ISNUMBER(AK86),ISNUMBER(AL86),ISNUMBER(AM86),ISNUMBER(AN86)),SUM(AK86:AN86),"")</f>
        <v>187</v>
      </c>
      <c r="AP86" s="220">
        <f>IF(AND(ISNUMBER(AN86),ISNUMBER(AS86)),IF(AO86&gt;AR86,1,0),"")</f>
        <v>0</v>
      </c>
      <c r="AQ86" s="220">
        <f>IF(AND(ISNUMBER(AN86),ISNUMBER(AS86)),IF(AR86&gt;AO86,1,0),"")</f>
        <v>1</v>
      </c>
      <c r="AR86" s="219">
        <f>IF(OR(ISNUMBER(AS86),ISNUMBER(AT86),ISNUMBER(AU86),ISNUMBER(AV86)),SUM(AS86:AV86),"")</f>
        <v>188</v>
      </c>
      <c r="AS86" s="221">
        <v>95</v>
      </c>
      <c r="AT86" s="221"/>
      <c r="AU86" s="221">
        <v>93</v>
      </c>
      <c r="AV86" s="222"/>
      <c r="AW86" s="325" t="s">
        <v>206</v>
      </c>
      <c r="AX86" s="217"/>
      <c r="AY86" s="217"/>
      <c r="AZ86" s="326" t="s">
        <v>207</v>
      </c>
      <c r="BA86" s="217"/>
      <c r="BB86" s="217"/>
      <c r="BC86" s="218"/>
      <c r="BD86" s="223">
        <v>2</v>
      </c>
    </row>
    <row r="87" spans="1:56" ht="27">
      <c r="A87" s="216">
        <v>3</v>
      </c>
      <c r="B87" s="327" t="s">
        <v>119</v>
      </c>
      <c r="C87" s="217"/>
      <c r="D87" s="217"/>
      <c r="E87" s="326" t="s">
        <v>120</v>
      </c>
      <c r="F87" s="217"/>
      <c r="G87" s="217"/>
      <c r="H87" s="324"/>
      <c r="I87" s="169">
        <v>0</v>
      </c>
      <c r="J87" s="170">
        <v>90</v>
      </c>
      <c r="K87" s="170"/>
      <c r="L87" s="170">
        <v>91</v>
      </c>
      <c r="M87" s="219">
        <f>IF(OR(ISNUMBER(I87),ISNUMBER(J87),ISNUMBER(K87),ISNUMBER(L87)),SUM(I87:L87),"")</f>
        <v>181</v>
      </c>
      <c r="N87" s="220">
        <f>IF(AND(ISNUMBER(L87),ISNUMBER(Q87)),IF(M87&gt;P87,1,0),"")</f>
        <v>1</v>
      </c>
      <c r="O87" s="220">
        <f>IF(AND(ISNUMBER(L87),ISNUMBER(Q87)),IF(P87&gt;M87,1,0),"")</f>
        <v>0</v>
      </c>
      <c r="P87" s="219">
        <f>IF(OR(ISNUMBER(Q87),ISNUMBER(R87),ISNUMBER(S87),ISNUMBER(T87)),SUM(Q87:T87),"")</f>
        <v>176</v>
      </c>
      <c r="Q87" s="221">
        <v>86</v>
      </c>
      <c r="R87" s="221"/>
      <c r="S87" s="221">
        <v>90</v>
      </c>
      <c r="T87" s="222"/>
      <c r="U87" s="325" t="s">
        <v>220</v>
      </c>
      <c r="V87" s="217"/>
      <c r="W87" s="217"/>
      <c r="X87" s="326" t="s">
        <v>91</v>
      </c>
      <c r="Y87" s="217"/>
      <c r="Z87" s="217"/>
      <c r="AA87" s="218"/>
      <c r="AB87" s="223">
        <v>4</v>
      </c>
      <c r="AC87" s="216">
        <v>3</v>
      </c>
      <c r="AD87" s="325" t="s">
        <v>113</v>
      </c>
      <c r="AE87" s="217"/>
      <c r="AF87" s="217"/>
      <c r="AG87" s="326" t="s">
        <v>114</v>
      </c>
      <c r="AH87" s="217"/>
      <c r="AI87" s="217"/>
      <c r="AJ87" s="218"/>
      <c r="AK87" s="169">
        <v>0</v>
      </c>
      <c r="AL87" s="170">
        <v>90</v>
      </c>
      <c r="AM87" s="170"/>
      <c r="AN87" s="170">
        <v>88</v>
      </c>
      <c r="AO87" s="219">
        <f>IF(OR(ISNUMBER(AK87),ISNUMBER(AL87),ISNUMBER(AM87),ISNUMBER(AN87)),SUM(AK87:AN87),"")</f>
        <v>178</v>
      </c>
      <c r="AP87" s="220">
        <f>IF(AND(ISNUMBER(AN87),ISNUMBER(AS87)),IF(AO87&gt;AR87,1,0),"")</f>
        <v>0</v>
      </c>
      <c r="AQ87" s="220">
        <f>IF(AND(ISNUMBER(AN87),ISNUMBER(AS87)),IF(AR87&gt;AO87,1,0),"")</f>
        <v>1</v>
      </c>
      <c r="AR87" s="219">
        <f>IF(OR(ISNUMBER(AS87),ISNUMBER(AT87),ISNUMBER(AU87),ISNUMBER(AV87)),SUM(AS87:AV87),"")</f>
        <v>182</v>
      </c>
      <c r="AS87" s="221">
        <v>87</v>
      </c>
      <c r="AT87" s="221"/>
      <c r="AU87" s="221">
        <v>95</v>
      </c>
      <c r="AV87" s="222"/>
      <c r="AW87" s="325" t="s">
        <v>100</v>
      </c>
      <c r="AX87" s="217"/>
      <c r="AY87" s="217"/>
      <c r="AZ87" s="326" t="s">
        <v>101</v>
      </c>
      <c r="BA87" s="217"/>
      <c r="BB87" s="217"/>
      <c r="BC87" s="218"/>
      <c r="BD87" s="223">
        <v>4</v>
      </c>
    </row>
    <row r="88" spans="1:56" ht="27">
      <c r="A88" s="216">
        <v>5</v>
      </c>
      <c r="B88" s="327" t="s">
        <v>228</v>
      </c>
      <c r="C88" s="217"/>
      <c r="D88" s="217"/>
      <c r="E88" s="326" t="s">
        <v>227</v>
      </c>
      <c r="F88" s="217"/>
      <c r="G88" s="217"/>
      <c r="H88" s="218"/>
      <c r="I88" s="169">
        <v>0</v>
      </c>
      <c r="J88" s="170">
        <v>80</v>
      </c>
      <c r="K88" s="170"/>
      <c r="L88" s="170">
        <v>86</v>
      </c>
      <c r="M88" s="219">
        <f>IF(OR(ISNUMBER(I88),ISNUMBER(J88),ISNUMBER(K88),ISNUMBER(L88)),SUM(I88:L88),"")</f>
        <v>166</v>
      </c>
      <c r="N88" s="220">
        <f>IF(AND(ISNUMBER(L88),ISNUMBER(Q88)),IF(M88&gt;P88,1,0),"")</f>
        <v>0</v>
      </c>
      <c r="O88" s="220">
        <f>IF(AND(ISNUMBER(L88),ISNUMBER(Q88)),IF(P88&gt;M88,1,0),"")</f>
        <v>1</v>
      </c>
      <c r="P88" s="219">
        <f>IF(OR(ISNUMBER(Q88),ISNUMBER(R88),ISNUMBER(S88),ISNUMBER(T88)),SUM(Q88:T88),"")</f>
        <v>176</v>
      </c>
      <c r="Q88" s="221">
        <v>83</v>
      </c>
      <c r="R88" s="221"/>
      <c r="S88" s="221">
        <v>93</v>
      </c>
      <c r="T88" s="222"/>
      <c r="U88" s="246" t="s">
        <v>92</v>
      </c>
      <c r="V88" s="336"/>
      <c r="W88" s="336"/>
      <c r="X88" s="336" t="s">
        <v>93</v>
      </c>
      <c r="Y88" s="336"/>
      <c r="Z88" s="336"/>
      <c r="AA88" s="337"/>
      <c r="AB88" s="223">
        <v>6</v>
      </c>
      <c r="AC88" s="216">
        <v>5</v>
      </c>
      <c r="AD88" s="325" t="s">
        <v>223</v>
      </c>
      <c r="AE88" s="217"/>
      <c r="AF88" s="217"/>
      <c r="AG88" s="326" t="s">
        <v>224</v>
      </c>
      <c r="AH88" s="217"/>
      <c r="AI88" s="217"/>
      <c r="AJ88" s="218"/>
      <c r="AK88" s="169">
        <v>0</v>
      </c>
      <c r="AL88" s="170">
        <v>80</v>
      </c>
      <c r="AM88" s="170"/>
      <c r="AN88" s="170">
        <v>78</v>
      </c>
      <c r="AO88" s="219">
        <f>IF(OR(ISNUMBER(AK88),ISNUMBER(AL88),ISNUMBER(AM88),ISNUMBER(AN88)),SUM(AK88:AN88),"")</f>
        <v>158</v>
      </c>
      <c r="AP88" s="220">
        <f>IF(AND(ISNUMBER(AN88),ISNUMBER(AS88)),IF(AO88&gt;AR88,1,0),"")</f>
        <v>0</v>
      </c>
      <c r="AQ88" s="220">
        <f>IF(AND(ISNUMBER(AN88),ISNUMBER(AS88)),IF(AR88&gt;AO88,1,0),"")</f>
        <v>1</v>
      </c>
      <c r="AR88" s="219">
        <f>IF(OR(ISNUMBER(AS88),ISNUMBER(AT88),ISNUMBER(AU88),ISNUMBER(AV88)),SUM(AS88:AV88),"")</f>
        <v>171</v>
      </c>
      <c r="AS88" s="221">
        <v>86</v>
      </c>
      <c r="AT88" s="221"/>
      <c r="AU88" s="221">
        <v>85</v>
      </c>
      <c r="AV88" s="222"/>
      <c r="AW88" s="325" t="s">
        <v>208</v>
      </c>
      <c r="AX88" s="217"/>
      <c r="AY88" s="217"/>
      <c r="AZ88" s="326" t="s">
        <v>209</v>
      </c>
      <c r="BA88" s="217"/>
      <c r="BB88" s="217"/>
      <c r="BC88" s="218"/>
      <c r="BD88" s="223">
        <v>6</v>
      </c>
    </row>
    <row r="89" spans="1:56" ht="27">
      <c r="A89" s="216">
        <v>7</v>
      </c>
      <c r="B89" s="327" t="s">
        <v>126</v>
      </c>
      <c r="C89" s="217"/>
      <c r="D89" s="217"/>
      <c r="E89" s="326" t="s">
        <v>127</v>
      </c>
      <c r="F89" s="217"/>
      <c r="G89" s="217"/>
      <c r="H89" s="218"/>
      <c r="I89" s="169">
        <v>0</v>
      </c>
      <c r="J89" s="170">
        <v>94</v>
      </c>
      <c r="K89" s="170"/>
      <c r="L89" s="170">
        <v>81</v>
      </c>
      <c r="M89" s="219">
        <f>IF(OR(ISNUMBER(I89),ISNUMBER(J89),ISNUMBER(K89),ISNUMBER(L89)),SUM(I89:L89),"")</f>
        <v>175</v>
      </c>
      <c r="N89" s="220"/>
      <c r="O89" s="220"/>
      <c r="P89" s="219">
        <f>IF(OR(ISNUMBER(Q89),ISNUMBER(R89),ISNUMBER(S89),ISNUMBER(T89)),SUM(Q89:T89),"")</f>
        <v>176</v>
      </c>
      <c r="Q89" s="221">
        <v>87</v>
      </c>
      <c r="R89" s="221"/>
      <c r="S89" s="221">
        <v>89</v>
      </c>
      <c r="T89" s="222"/>
      <c r="U89" s="325" t="s">
        <v>221</v>
      </c>
      <c r="V89" s="217"/>
      <c r="W89" s="217"/>
      <c r="X89" s="326" t="s">
        <v>222</v>
      </c>
      <c r="Y89" s="217"/>
      <c r="Z89" s="217"/>
      <c r="AA89" s="218"/>
      <c r="AB89" s="223">
        <v>8</v>
      </c>
      <c r="AC89" s="216">
        <v>7</v>
      </c>
      <c r="AD89" s="325" t="s">
        <v>225</v>
      </c>
      <c r="AE89" s="217"/>
      <c r="AF89" s="217"/>
      <c r="AG89" s="326" t="s">
        <v>226</v>
      </c>
      <c r="AH89" s="217"/>
      <c r="AI89" s="217"/>
      <c r="AJ89" s="218"/>
      <c r="AK89" s="169">
        <v>0</v>
      </c>
      <c r="AL89" s="170">
        <v>79</v>
      </c>
      <c r="AM89" s="170"/>
      <c r="AN89" s="170">
        <v>87</v>
      </c>
      <c r="AO89" s="219">
        <f>IF(OR(ISNUMBER(AK89),ISNUMBER(AL89),ISNUMBER(AM89),ISNUMBER(AN89)),SUM(AK89:AN89),"")</f>
        <v>166</v>
      </c>
      <c r="AP89" s="220"/>
      <c r="AQ89" s="220"/>
      <c r="AR89" s="219">
        <f>IF(OR(ISNUMBER(AS89),ISNUMBER(AT89),ISNUMBER(AU89),ISNUMBER(AV89)),SUM(AS89:AV89),"")</f>
        <v>120</v>
      </c>
      <c r="AS89" s="221">
        <v>58</v>
      </c>
      <c r="AT89" s="221"/>
      <c r="AU89" s="221">
        <v>62</v>
      </c>
      <c r="AV89" s="222"/>
      <c r="AW89" s="325" t="s">
        <v>210</v>
      </c>
      <c r="AX89" s="217"/>
      <c r="AY89" s="217"/>
      <c r="AZ89" s="326" t="s">
        <v>211</v>
      </c>
      <c r="BA89" s="217"/>
      <c r="BB89" s="217"/>
      <c r="BC89" s="218"/>
      <c r="BD89" s="223">
        <v>8</v>
      </c>
    </row>
    <row r="90" spans="1:56" ht="27.75" thickBot="1">
      <c r="A90" s="216">
        <v>9</v>
      </c>
      <c r="B90" s="327" t="s">
        <v>124</v>
      </c>
      <c r="C90" s="217"/>
      <c r="D90" s="217"/>
      <c r="E90" s="326" t="s">
        <v>125</v>
      </c>
      <c r="F90" s="217"/>
      <c r="G90" s="217"/>
      <c r="H90" s="218"/>
      <c r="I90" s="169">
        <v>0</v>
      </c>
      <c r="J90" s="170"/>
      <c r="K90" s="170"/>
      <c r="L90" s="170"/>
      <c r="M90" s="219">
        <f>IF(OR(ISNUMBER(I90),ISNUMBER(J90),ISNUMBER(K90),ISNUMBER(L90)),SUM(I90:L90),"")</f>
        <v>0</v>
      </c>
      <c r="N90" s="220"/>
      <c r="O90" s="220"/>
      <c r="P90" s="219">
        <f>IF(OR(ISNUMBER(Q90),ISNUMBER(R90),ISNUMBER(S90),ISNUMBER(T90)),SUM(Q90:T90),"")</f>
        <v>121</v>
      </c>
      <c r="Q90" s="221">
        <v>55</v>
      </c>
      <c r="R90" s="221"/>
      <c r="S90" s="221">
        <v>66</v>
      </c>
      <c r="T90" s="222"/>
      <c r="U90" s="325" t="s">
        <v>262</v>
      </c>
      <c r="V90" s="217"/>
      <c r="W90" s="217"/>
      <c r="X90" s="326" t="s">
        <v>263</v>
      </c>
      <c r="Y90" s="217"/>
      <c r="Z90" s="217"/>
      <c r="AA90" s="218"/>
      <c r="AB90" s="223">
        <v>10</v>
      </c>
      <c r="AC90" s="216">
        <v>9</v>
      </c>
      <c r="AD90" s="325" t="s">
        <v>110</v>
      </c>
      <c r="AE90" s="217"/>
      <c r="AF90" s="217"/>
      <c r="AG90" s="326" t="s">
        <v>111</v>
      </c>
      <c r="AH90" s="217"/>
      <c r="AI90" s="217"/>
      <c r="AJ90" s="218"/>
      <c r="AK90" s="169">
        <v>0</v>
      </c>
      <c r="AL90" s="170"/>
      <c r="AM90" s="170"/>
      <c r="AN90" s="170"/>
      <c r="AO90" s="219">
        <f>IF(OR(ISNUMBER(AK90),ISNUMBER(AL90),ISNUMBER(AM90),ISNUMBER(AN90)),SUM(AK90:AN90),"")</f>
        <v>0</v>
      </c>
      <c r="AP90" s="220"/>
      <c r="AQ90" s="220"/>
      <c r="AR90" s="219">
        <f>IF(OR(ISNUMBER(AS90),ISNUMBER(AT90),ISNUMBER(AU90),ISNUMBER(AV90)),SUM(AS90:AV90),"")</f>
      </c>
      <c r="AS90" s="221"/>
      <c r="AT90" s="221"/>
      <c r="AU90" s="221"/>
      <c r="AV90" s="222"/>
      <c r="AW90" s="325" t="s">
        <v>266</v>
      </c>
      <c r="AX90" s="217"/>
      <c r="AY90" s="217"/>
      <c r="AZ90" s="326" t="s">
        <v>267</v>
      </c>
      <c r="BA90" s="217"/>
      <c r="BB90" s="217"/>
      <c r="BC90" s="218"/>
      <c r="BD90" s="223">
        <v>10</v>
      </c>
    </row>
    <row r="91" spans="9:43" ht="30.75" thickBot="1">
      <c r="I91" s="56"/>
      <c r="J91" s="224" t="s">
        <v>177</v>
      </c>
      <c r="K91" s="225"/>
      <c r="L91" s="225"/>
      <c r="M91" s="226"/>
      <c r="N91" s="227">
        <f>SUM(N86:N90)</f>
        <v>2</v>
      </c>
      <c r="O91" s="227">
        <f>SUM(O86:O90)</f>
        <v>1</v>
      </c>
      <c r="AK91" s="56"/>
      <c r="AL91" s="224" t="s">
        <v>177</v>
      </c>
      <c r="AM91" s="225"/>
      <c r="AN91" s="225"/>
      <c r="AO91" s="226"/>
      <c r="AP91" s="227">
        <f>SUM(AP86:AP90)</f>
        <v>0</v>
      </c>
      <c r="AQ91" s="227">
        <f>SUM(AQ86:AQ90)</f>
        <v>3</v>
      </c>
    </row>
    <row r="92" spans="2:55" ht="30">
      <c r="B92" s="228"/>
      <c r="C92" s="229"/>
      <c r="D92" s="229"/>
      <c r="E92" s="229" t="s">
        <v>178</v>
      </c>
      <c r="F92" s="229"/>
      <c r="G92" s="229"/>
      <c r="H92" s="230"/>
      <c r="M92" s="40"/>
      <c r="N92" s="231"/>
      <c r="O92" s="232"/>
      <c r="P92" s="40"/>
      <c r="U92" s="214"/>
      <c r="V92" s="233"/>
      <c r="W92" s="233"/>
      <c r="X92" s="229" t="s">
        <v>178</v>
      </c>
      <c r="Y92" s="233"/>
      <c r="Z92" s="233"/>
      <c r="AA92" s="215"/>
      <c r="AD92" s="228"/>
      <c r="AE92" s="229"/>
      <c r="AF92" s="229"/>
      <c r="AG92" s="229" t="s">
        <v>178</v>
      </c>
      <c r="AH92" s="229"/>
      <c r="AI92" s="229"/>
      <c r="AJ92" s="230"/>
      <c r="AK92" s="34"/>
      <c r="AO92" s="40"/>
      <c r="AP92" s="231"/>
      <c r="AQ92" s="232"/>
      <c r="AR92" s="40"/>
      <c r="AW92" s="214"/>
      <c r="AX92" s="233"/>
      <c r="AY92" s="233"/>
      <c r="AZ92" s="229" t="s">
        <v>178</v>
      </c>
      <c r="BA92" s="233"/>
      <c r="BB92" s="233"/>
      <c r="BC92" s="215"/>
    </row>
    <row r="93" spans="1:56" ht="27">
      <c r="A93" s="234">
        <f>IF(N86=O86,"1","")</f>
      </c>
      <c r="B93" s="194"/>
      <c r="C93" s="217"/>
      <c r="D93" s="217"/>
      <c r="E93" s="217"/>
      <c r="F93" s="217"/>
      <c r="G93" s="217"/>
      <c r="H93" s="218"/>
      <c r="I93" s="239"/>
      <c r="J93" s="239"/>
      <c r="K93" s="239"/>
      <c r="L93" s="240"/>
      <c r="M93" s="239">
        <f>IF(M86=P86,M86+I93+J93+K93+L93,"")</f>
      </c>
      <c r="N93" s="302">
        <f>IF(M93&gt;P93,1,0)</f>
        <v>0</v>
      </c>
      <c r="O93" s="302">
        <f>IF(P93&gt;M93,1,0)</f>
        <v>0</v>
      </c>
      <c r="P93" s="239">
        <f>IF(P86=M86,P86+T93+S93+R93+Q93,"")</f>
      </c>
      <c r="Q93" s="240"/>
      <c r="R93" s="239"/>
      <c r="S93" s="239"/>
      <c r="T93" s="239"/>
      <c r="U93" s="235">
        <f>IF(P86=M86,"Stechergebnis Pos.-Nr.:","")</f>
      </c>
      <c r="V93" s="236"/>
      <c r="W93" s="236"/>
      <c r="X93" s="236"/>
      <c r="Y93" s="236"/>
      <c r="Z93" s="237"/>
      <c r="AA93" s="238"/>
      <c r="AB93" s="234">
        <f>IF(O86=N86,"2","")</f>
      </c>
      <c r="AC93" s="234">
        <f>IF(AP86=AQ86,"1","")</f>
      </c>
      <c r="AD93" s="194"/>
      <c r="AE93" s="217"/>
      <c r="AF93" s="217"/>
      <c r="AG93" s="217"/>
      <c r="AH93" s="217"/>
      <c r="AI93" s="217"/>
      <c r="AJ93" s="218"/>
      <c r="AK93" s="239"/>
      <c r="AL93" s="239"/>
      <c r="AM93" s="239"/>
      <c r="AN93" s="240"/>
      <c r="AO93" s="239">
        <f>IF(AO86=AR86,AO86+AK93+AL93+AM93+AN93,"")</f>
      </c>
      <c r="AP93" s="302">
        <f>IF(AO93&gt;AR93,1,0)</f>
        <v>0</v>
      </c>
      <c r="AQ93" s="302">
        <f>IF(AR93&gt;AO93,1,0)</f>
        <v>0</v>
      </c>
      <c r="AR93" s="239">
        <f>IF(AR86=AO86,AR86+AV93+AU93+AT93+AS93,"")</f>
      </c>
      <c r="AS93" s="240"/>
      <c r="AT93" s="239"/>
      <c r="AU93" s="239"/>
      <c r="AV93" s="239"/>
      <c r="AW93" s="235">
        <f>IF(AR86=AO86,"Stechergebnis Pos.-Nr.:","")</f>
      </c>
      <c r="AX93" s="236"/>
      <c r="AY93" s="236"/>
      <c r="AZ93" s="236"/>
      <c r="BA93" s="236"/>
      <c r="BB93" s="237"/>
      <c r="BC93" s="238"/>
      <c r="BD93" s="234">
        <f>IF(AQ86=AP86,"2","")</f>
      </c>
    </row>
    <row r="94" spans="1:56" ht="27">
      <c r="A94" s="234">
        <f>IF(N87=O87,"3","")</f>
      </c>
      <c r="B94" s="194"/>
      <c r="C94" s="217"/>
      <c r="D94" s="217"/>
      <c r="E94" s="217"/>
      <c r="F94" s="217"/>
      <c r="G94" s="217"/>
      <c r="H94" s="218"/>
      <c r="I94" s="239"/>
      <c r="J94" s="239"/>
      <c r="K94" s="239"/>
      <c r="L94" s="240"/>
      <c r="M94" s="239">
        <f>IF(M87=P87,M87+I94+J94+K94+L94,"")</f>
      </c>
      <c r="N94" s="302">
        <f>IF(M94&gt;P94,1,0)</f>
        <v>0</v>
      </c>
      <c r="O94" s="302">
        <f>IF(P94&gt;M94,1,0)</f>
        <v>0</v>
      </c>
      <c r="P94" s="239">
        <f>IF(P87=M87,P87+T94+S94+R94+Q94,"")</f>
      </c>
      <c r="Q94" s="240"/>
      <c r="R94" s="239"/>
      <c r="S94" s="239"/>
      <c r="T94" s="239"/>
      <c r="U94" s="235">
        <f>IF(P87=M87,"Stechergebnis Pos.-Nr.:","")</f>
      </c>
      <c r="V94" s="236"/>
      <c r="W94" s="236"/>
      <c r="X94" s="236"/>
      <c r="Y94" s="236"/>
      <c r="Z94" s="237"/>
      <c r="AA94" s="238"/>
      <c r="AB94" s="234">
        <f>IF(O87=N87,"4","")</f>
      </c>
      <c r="AC94" s="234">
        <f>IF(AP87=AQ87,"3","")</f>
      </c>
      <c r="AD94" s="194"/>
      <c r="AE94" s="217"/>
      <c r="AF94" s="217"/>
      <c r="AG94" s="217"/>
      <c r="AH94" s="217"/>
      <c r="AI94" s="217"/>
      <c r="AJ94" s="218"/>
      <c r="AK94" s="239"/>
      <c r="AL94" s="239"/>
      <c r="AM94" s="239"/>
      <c r="AN94" s="240"/>
      <c r="AO94" s="239">
        <f>IF(AO87=AR87,AO87+AK94+AL94+AM94+AN94,"")</f>
      </c>
      <c r="AP94" s="302">
        <f>IF(AO94&gt;AR94,1,0)</f>
        <v>0</v>
      </c>
      <c r="AQ94" s="302">
        <f>IF(AR94&gt;AO94,1,0)</f>
        <v>0</v>
      </c>
      <c r="AR94" s="239">
        <f>IF(AR87=AO87,AR87+AV94+AU94+AT94+AS94,"")</f>
      </c>
      <c r="AS94" s="240"/>
      <c r="AT94" s="239"/>
      <c r="AU94" s="239"/>
      <c r="AV94" s="239"/>
      <c r="AW94" s="235">
        <f>IF(AR87=AO87,"Stechergebnis Pos.-Nr.:","")</f>
      </c>
      <c r="AX94" s="236"/>
      <c r="AY94" s="236"/>
      <c r="AZ94" s="236"/>
      <c r="BA94" s="236"/>
      <c r="BB94" s="237"/>
      <c r="BC94" s="238"/>
      <c r="BD94" s="234">
        <f>IF(AQ87=AP87,"4","")</f>
      </c>
    </row>
    <row r="95" spans="1:56" ht="27">
      <c r="A95" s="234">
        <f>IF(N88=O88,"5","")</f>
      </c>
      <c r="B95" s="194"/>
      <c r="C95" s="217"/>
      <c r="D95" s="217"/>
      <c r="E95" s="217"/>
      <c r="F95" s="217"/>
      <c r="G95" s="217"/>
      <c r="H95" s="218"/>
      <c r="I95" s="239"/>
      <c r="J95" s="239"/>
      <c r="K95" s="239"/>
      <c r="L95" s="240"/>
      <c r="M95" s="239">
        <f>IF(M88=P88,M88+I95+J95+K95+L95,"")</f>
      </c>
      <c r="N95" s="302">
        <f>IF(M95&gt;P95,1,0)</f>
        <v>0</v>
      </c>
      <c r="O95" s="302">
        <f>IF(P95&gt;M95,1,0)</f>
        <v>0</v>
      </c>
      <c r="P95" s="239">
        <f>IF(P88=M88,P88+T95+S95+R95+Q95,"")</f>
      </c>
      <c r="Q95" s="240"/>
      <c r="R95" s="239"/>
      <c r="S95" s="239"/>
      <c r="T95" s="239"/>
      <c r="U95" s="235">
        <f>IF(P88=M88,"Stechergebnis Pos.-Nr.:","")</f>
      </c>
      <c r="V95" s="236"/>
      <c r="W95" s="236"/>
      <c r="X95" s="236"/>
      <c r="Y95" s="236"/>
      <c r="Z95" s="237"/>
      <c r="AA95" s="238"/>
      <c r="AB95" s="234">
        <f>IF(O88=N88,"6","")</f>
      </c>
      <c r="AC95" s="234">
        <f>IF(AP88=AQ88,"5","")</f>
      </c>
      <c r="AD95" s="194"/>
      <c r="AE95" s="217"/>
      <c r="AF95" s="217"/>
      <c r="AG95" s="217"/>
      <c r="AH95" s="217"/>
      <c r="AI95" s="217"/>
      <c r="AJ95" s="218"/>
      <c r="AK95" s="239"/>
      <c r="AL95" s="239"/>
      <c r="AM95" s="239"/>
      <c r="AN95" s="240"/>
      <c r="AO95" s="239">
        <f>IF(AO88=AR88,AO88+AK95+AL95+AM95+AN95,"")</f>
      </c>
      <c r="AP95" s="302">
        <f>IF(AO95&gt;AR95,1,0)</f>
        <v>0</v>
      </c>
      <c r="AQ95" s="302">
        <f>IF(AR95&gt;AO95,1,0)</f>
        <v>0</v>
      </c>
      <c r="AR95" s="239">
        <f>IF(AR88=AO88,AR88+AV95+AU95+AT95+AS95,"")</f>
      </c>
      <c r="AS95" s="240"/>
      <c r="AT95" s="239"/>
      <c r="AU95" s="239"/>
      <c r="AV95" s="239"/>
      <c r="AW95" s="235">
        <f>IF(AR88=AO88,"Stechergebnis Pos.-Nr.:","")</f>
      </c>
      <c r="AX95" s="236"/>
      <c r="AY95" s="236"/>
      <c r="AZ95" s="236"/>
      <c r="BA95" s="236"/>
      <c r="BB95" s="237"/>
      <c r="BC95" s="238"/>
      <c r="BD95" s="234">
        <f>IF(AQ88=AP88,"6","")</f>
      </c>
    </row>
    <row r="96" spans="1:56" ht="27">
      <c r="A96" s="330" t="str">
        <f>IF(N89=O89,"7","")</f>
        <v>7</v>
      </c>
      <c r="B96" s="194"/>
      <c r="C96" s="217"/>
      <c r="D96" s="217"/>
      <c r="E96" s="217"/>
      <c r="F96" s="217"/>
      <c r="G96" s="217"/>
      <c r="H96" s="218"/>
      <c r="I96" s="239"/>
      <c r="J96" s="239"/>
      <c r="K96" s="239"/>
      <c r="L96" s="240"/>
      <c r="M96" s="239">
        <f>IF(M89=P89,M89+I96+J96+K96+L96,"")</f>
      </c>
      <c r="N96" s="302">
        <f>IF(M96&gt;P96,1,0)</f>
        <v>0</v>
      </c>
      <c r="O96" s="302">
        <f>IF(P96&gt;M96,1,0)</f>
        <v>0</v>
      </c>
      <c r="P96" s="239">
        <f>IF(P89=M89,P89+T96+S96+R96+Q96,"")</f>
      </c>
      <c r="Q96" s="240"/>
      <c r="R96" s="239"/>
      <c r="S96" s="239"/>
      <c r="T96" s="239"/>
      <c r="U96" s="235">
        <f>IF(P89=M89,"Stechergebnis Pos.-Nr.:","")</f>
      </c>
      <c r="V96" s="236"/>
      <c r="W96" s="236"/>
      <c r="X96" s="236"/>
      <c r="Y96" s="236"/>
      <c r="Z96" s="237"/>
      <c r="AA96" s="238"/>
      <c r="AB96" s="330" t="str">
        <f>IF(O89=N89,"8","")</f>
        <v>8</v>
      </c>
      <c r="AC96" s="330" t="str">
        <f>IF(AP89=AQ89,"7","")</f>
        <v>7</v>
      </c>
      <c r="AD96" s="194"/>
      <c r="AE96" s="217"/>
      <c r="AF96" s="217"/>
      <c r="AG96" s="217"/>
      <c r="AH96" s="217"/>
      <c r="AI96" s="217"/>
      <c r="AJ96" s="218"/>
      <c r="AK96" s="239"/>
      <c r="AL96" s="239"/>
      <c r="AM96" s="239"/>
      <c r="AN96" s="240"/>
      <c r="AO96" s="239">
        <f>IF(AO89=AR89,AO89+AK96+AL96+AM96+AN96,"")</f>
      </c>
      <c r="AP96" s="302">
        <f>IF(AO96&gt;AR96,1,0)</f>
        <v>0</v>
      </c>
      <c r="AQ96" s="302">
        <f>IF(AR96&gt;AO96,1,0)</f>
        <v>0</v>
      </c>
      <c r="AR96" s="239">
        <f>IF(AR89=AO89,AR89+AV96+AU96+AT96+AS96,"")</f>
      </c>
      <c r="AS96" s="240"/>
      <c r="AT96" s="239"/>
      <c r="AU96" s="239"/>
      <c r="AV96" s="239"/>
      <c r="AW96" s="235">
        <f>IF(AR89=AO89,"Stechergebnis Pos.-Nr.:","")</f>
      </c>
      <c r="AX96" s="236"/>
      <c r="AY96" s="236"/>
      <c r="AZ96" s="236"/>
      <c r="BA96" s="236"/>
      <c r="BB96" s="237"/>
      <c r="BC96" s="238"/>
      <c r="BD96" s="330" t="str">
        <f>IF(AQ89=AP89,"8","")</f>
        <v>8</v>
      </c>
    </row>
    <row r="97" spans="1:56" ht="27">
      <c r="A97" s="330" t="str">
        <f>IF(N90=O90,"9","")</f>
        <v>9</v>
      </c>
      <c r="B97" s="194"/>
      <c r="C97" s="217"/>
      <c r="D97" s="217"/>
      <c r="E97" s="217"/>
      <c r="F97" s="217"/>
      <c r="G97" s="217"/>
      <c r="H97" s="218"/>
      <c r="I97" s="239"/>
      <c r="J97" s="241"/>
      <c r="K97" s="241"/>
      <c r="L97" s="242"/>
      <c r="M97" s="239">
        <f>IF(M90=P90,M90+I97+J97+K97+L97,"")</f>
      </c>
      <c r="N97" s="302">
        <f>IF(M97&gt;P97,1,0)</f>
        <v>0</v>
      </c>
      <c r="O97" s="302">
        <f>IF(P97&gt;M97,1,0)</f>
        <v>0</v>
      </c>
      <c r="P97" s="239">
        <f>IF(P90=M90,P90+T97+S97+R97+Q97,"")</f>
      </c>
      <c r="Q97" s="240"/>
      <c r="R97" s="239"/>
      <c r="S97" s="239"/>
      <c r="T97" s="239"/>
      <c r="U97" s="235">
        <f>IF(P90=M90,"Stechergebnis Pos.-Nr.:","")</f>
      </c>
      <c r="V97" s="236"/>
      <c r="W97" s="236"/>
      <c r="X97" s="236"/>
      <c r="Y97" s="236"/>
      <c r="Z97" s="237"/>
      <c r="AA97" s="238"/>
      <c r="AB97" s="330" t="str">
        <f>IF(O90=N90,"10","")</f>
        <v>10</v>
      </c>
      <c r="AC97" s="330" t="str">
        <f>IF(AP90=AQ90,"9","")</f>
        <v>9</v>
      </c>
      <c r="AD97" s="194"/>
      <c r="AE97" s="217"/>
      <c r="AF97" s="217"/>
      <c r="AG97" s="217"/>
      <c r="AH97" s="217"/>
      <c r="AI97" s="217"/>
      <c r="AJ97" s="218"/>
      <c r="AK97" s="239"/>
      <c r="AL97" s="241"/>
      <c r="AM97" s="241"/>
      <c r="AN97" s="242"/>
      <c r="AO97" s="239">
        <f>IF(AO90=AR90,AO90+AK97+AL97+AM97+AN97,"")</f>
      </c>
      <c r="AP97" s="302">
        <f>IF(AO97&gt;AR97,1,0)</f>
        <v>0</v>
      </c>
      <c r="AQ97" s="302">
        <f>IF(AR97&gt;AO97,1,0)</f>
        <v>0</v>
      </c>
      <c r="AR97" s="239">
        <f>IF(AR90=AO90,AR90+AV97+AU97+AT97+AS97,"")</f>
      </c>
      <c r="AS97" s="240"/>
      <c r="AT97" s="239"/>
      <c r="AU97" s="239"/>
      <c r="AV97" s="239"/>
      <c r="AW97" s="235">
        <f>IF(AR90=AO90,"Stechergebnis Pos.-Nr.:","")</f>
      </c>
      <c r="AX97" s="236"/>
      <c r="AY97" s="236"/>
      <c r="AZ97" s="236"/>
      <c r="BA97" s="236"/>
      <c r="BB97" s="237"/>
      <c r="BC97" s="238"/>
      <c r="BD97" s="330" t="str">
        <f>IF(AQ90=AP90,"10","")</f>
        <v>10</v>
      </c>
    </row>
    <row r="98" spans="10:43" ht="30.75" thickBot="1">
      <c r="J98" s="195" t="s">
        <v>179</v>
      </c>
      <c r="K98" s="225"/>
      <c r="L98" s="225"/>
      <c r="M98" s="226"/>
      <c r="N98" s="303">
        <f>SUM(N91+N93+N94+N95+N96+N97)</f>
        <v>2</v>
      </c>
      <c r="O98" s="303">
        <f>SUM(O91+O93+O94+O95+O96+O97)</f>
        <v>1</v>
      </c>
      <c r="AK98" s="34"/>
      <c r="AL98" s="195" t="s">
        <v>179</v>
      </c>
      <c r="AM98" s="225"/>
      <c r="AN98" s="225"/>
      <c r="AO98" s="226"/>
      <c r="AP98" s="303">
        <f>SUM(AP91+AP93+AP94+AP95+AP96+AP97)</f>
        <v>0</v>
      </c>
      <c r="AQ98" s="303">
        <f>SUM(AQ91+AQ93+AQ94+AQ95+AQ96+AQ97)</f>
        <v>3</v>
      </c>
    </row>
    <row r="99" spans="1:56" ht="12.75">
      <c r="A99" s="40"/>
      <c r="B99" s="40"/>
      <c r="C99" s="40"/>
      <c r="D99" s="40"/>
      <c r="E99" s="40"/>
      <c r="F99" s="40"/>
      <c r="G99" s="40"/>
      <c r="H99" s="40"/>
      <c r="I99" s="39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9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</row>
    <row r="100" ht="12.75">
      <c r="AK100" s="34"/>
    </row>
    <row r="101" spans="2:55" ht="12.75">
      <c r="B101" s="54"/>
      <c r="C101" s="54"/>
      <c r="D101" s="54"/>
      <c r="E101" s="54"/>
      <c r="F101" s="54"/>
      <c r="G101" s="54"/>
      <c r="H101" s="54"/>
      <c r="M101" s="54"/>
      <c r="N101" s="54"/>
      <c r="O101" s="54"/>
      <c r="P101" s="54"/>
      <c r="U101" s="54"/>
      <c r="V101" s="54"/>
      <c r="W101" s="54"/>
      <c r="X101" s="54"/>
      <c r="Y101" s="54"/>
      <c r="Z101" s="54"/>
      <c r="AA101" s="54"/>
      <c r="AD101" s="54"/>
      <c r="AE101" s="54"/>
      <c r="AF101" s="54"/>
      <c r="AG101" s="54"/>
      <c r="AH101" s="54"/>
      <c r="AI101" s="54"/>
      <c r="AJ101" s="54"/>
      <c r="AK101" s="34"/>
      <c r="AO101" s="54"/>
      <c r="AP101" s="54"/>
      <c r="AQ101" s="54"/>
      <c r="AR101" s="54"/>
      <c r="AW101" s="54"/>
      <c r="AX101" s="54"/>
      <c r="AY101" s="54"/>
      <c r="AZ101" s="54"/>
      <c r="BA101" s="54"/>
      <c r="BB101" s="54"/>
      <c r="BC101" s="54"/>
    </row>
    <row r="102" spans="2:49" ht="12.75">
      <c r="B102" s="40" t="s">
        <v>180</v>
      </c>
      <c r="C102" s="40"/>
      <c r="D102" s="40"/>
      <c r="E102" s="40"/>
      <c r="F102" s="40"/>
      <c r="G102" s="40"/>
      <c r="H102" s="40"/>
      <c r="M102" s="1" t="s">
        <v>181</v>
      </c>
      <c r="U102" s="1" t="s">
        <v>182</v>
      </c>
      <c r="AD102" s="40" t="s">
        <v>180</v>
      </c>
      <c r="AE102" s="40"/>
      <c r="AF102" s="40"/>
      <c r="AG102" s="40"/>
      <c r="AH102" s="40"/>
      <c r="AI102" s="40"/>
      <c r="AJ102" s="40"/>
      <c r="AK102" s="34"/>
      <c r="AO102" s="1" t="s">
        <v>181</v>
      </c>
      <c r="AW102" s="1" t="s">
        <v>182</v>
      </c>
    </row>
    <row r="103" spans="26:56" ht="12.75">
      <c r="Z103" s="243"/>
      <c r="AA103" s="40"/>
      <c r="AB103" s="40"/>
      <c r="AK103" s="34"/>
      <c r="BB103" s="243"/>
      <c r="BC103" s="40"/>
      <c r="BD103" s="40"/>
    </row>
    <row r="104" spans="1:56" ht="12.75">
      <c r="A104" s="244" t="s">
        <v>183</v>
      </c>
      <c r="Z104" s="40"/>
      <c r="AA104" s="245"/>
      <c r="AB104" s="40"/>
      <c r="AC104" s="244" t="s">
        <v>183</v>
      </c>
      <c r="AK104" s="34"/>
      <c r="BB104" s="40"/>
      <c r="BC104" s="245"/>
      <c r="BD104" s="40"/>
    </row>
  </sheetData>
  <sheetProtection selectLockedCells="1" selectUnlockedCells="1"/>
  <conditionalFormatting sqref="O8:O12">
    <cfRule type="expression" priority="263" dxfId="23" stopIfTrue="1">
      <formula>IF(AND(ISNUMBER(I8),ISNUMBER(T8)),IF(P8&gt;M8,1,0),"")</formula>
    </cfRule>
  </conditionalFormatting>
  <conditionalFormatting sqref="N9:N12">
    <cfRule type="expression" priority="264" dxfId="23" stopIfTrue="1">
      <formula>IF(AND(ISNUMBER(I9),ISNUMBER(T9)),IF(M9&gt;P9,1,0),"")</formula>
    </cfRule>
    <cfRule type="expression" priority="265" dxfId="22" stopIfTrue="1">
      <formula>IF(ISBLANK($M$8),0,0)</formula>
    </cfRule>
  </conditionalFormatting>
  <conditionalFormatting sqref="N8">
    <cfRule type="expression" priority="266" dxfId="23">
      <formula>IF(OR(ISNUMBER(I8),ISNUMBER(T8)),IF(M8&gt;P8,1,0),"")</formula>
    </cfRule>
    <cfRule type="expression" priority="267" dxfId="22">
      <formula>IF(ISBLANK($M$8),0,0)</formula>
    </cfRule>
  </conditionalFormatting>
  <conditionalFormatting sqref="J20">
    <cfRule type="expression" priority="268" dxfId="0" stopIfTrue="1">
      <formula>$N$20+$O$20&lt;5</formula>
    </cfRule>
  </conditionalFormatting>
  <conditionalFormatting sqref="I8:I12 M8:M12 M15:M19 P8:P12 P15:P19 T8:T12">
    <cfRule type="cellIs" priority="269" dxfId="0" operator="equal" stopIfTrue="1">
      <formula>0</formula>
    </cfRule>
  </conditionalFormatting>
  <conditionalFormatting sqref="AL20">
    <cfRule type="expression" priority="231" dxfId="0" stopIfTrue="1">
      <formula>$N$20+$O$20&lt;5</formula>
    </cfRule>
  </conditionalFormatting>
  <conditionalFormatting sqref="AK8:AK12 AO8:AO12 AO15:AO19 AR8:AR12 AR15:AR19 AV8:AV12">
    <cfRule type="cellIs" priority="232" dxfId="0" operator="equal" stopIfTrue="1">
      <formula>0</formula>
    </cfRule>
  </conditionalFormatting>
  <conditionalFormatting sqref="J46">
    <cfRule type="expression" priority="194" dxfId="0" stopIfTrue="1">
      <formula>$N$20+$O$20&lt;5</formula>
    </cfRule>
  </conditionalFormatting>
  <conditionalFormatting sqref="I34:I38 M34:M38 M41:M45 P34:P38 P41:P45 T34:T38">
    <cfRule type="cellIs" priority="195" dxfId="0" operator="equal" stopIfTrue="1">
      <formula>0</formula>
    </cfRule>
  </conditionalFormatting>
  <conditionalFormatting sqref="AL46">
    <cfRule type="expression" priority="157" dxfId="0" stopIfTrue="1">
      <formula>$N$20+$O$20&lt;5</formula>
    </cfRule>
  </conditionalFormatting>
  <conditionalFormatting sqref="AK34:AK38 AO34:AO38 AO41:AO45 AR34:AR38 AR41:AR45 AV34:AV38">
    <cfRule type="cellIs" priority="158" dxfId="0" operator="equal" stopIfTrue="1">
      <formula>0</formula>
    </cfRule>
  </conditionalFormatting>
  <conditionalFormatting sqref="J72">
    <cfRule type="expression" priority="120" dxfId="0" stopIfTrue="1">
      <formula>$N$20+$O$20&lt;5</formula>
    </cfRule>
  </conditionalFormatting>
  <conditionalFormatting sqref="I60:I64 M60:M64 M67:M71 P60:P64 P67:P71 T60:T64">
    <cfRule type="cellIs" priority="121" dxfId="0" operator="equal" stopIfTrue="1">
      <formula>0</formula>
    </cfRule>
  </conditionalFormatting>
  <conditionalFormatting sqref="AL72">
    <cfRule type="expression" priority="83" dxfId="0" stopIfTrue="1">
      <formula>$N$20+$O$20&lt;5</formula>
    </cfRule>
  </conditionalFormatting>
  <conditionalFormatting sqref="AK60:AK64 AO60:AO64 AO67:AO71 AR60:AR64 AR67:AR71 AV60:AV64">
    <cfRule type="cellIs" priority="84" dxfId="0" operator="equal" stopIfTrue="1">
      <formula>0</formula>
    </cfRule>
  </conditionalFormatting>
  <conditionalFormatting sqref="J98">
    <cfRule type="expression" priority="46" dxfId="0" stopIfTrue="1">
      <formula>$N$20+$O$20&lt;5</formula>
    </cfRule>
  </conditionalFormatting>
  <conditionalFormatting sqref="I86:I90 M86:M90 M93:M97 P86:P90 P93:P97 T86:T90">
    <cfRule type="cellIs" priority="47" dxfId="0" operator="equal" stopIfTrue="1">
      <formula>0</formula>
    </cfRule>
  </conditionalFormatting>
  <conditionalFormatting sqref="AL98">
    <cfRule type="expression" priority="9" dxfId="0" stopIfTrue="1">
      <formula>$N$20+$O$20&lt;5</formula>
    </cfRule>
  </conditionalFormatting>
  <conditionalFormatting sqref="AK86:AK90 AO86:AO90 AO93:AO97 AR86:AR90 AR93:AR97 AV86:AV90">
    <cfRule type="cellIs" priority="10" dxfId="0" operator="equal" stopIfTrue="1">
      <formula>0</formula>
    </cfRule>
  </conditionalFormatting>
  <conditionalFormatting sqref="J8:J11">
    <cfRule type="cellIs" priority="3" dxfId="0" operator="equal" stopIfTrue="1">
      <formula>0</formula>
    </cfRule>
  </conditionalFormatting>
  <conditionalFormatting sqref="N41:O45">
    <cfRule type="cellIs" priority="2" dxfId="3" operator="equal" stopIfTrue="1">
      <formula>0</formula>
    </cfRule>
  </conditionalFormatting>
  <conditionalFormatting sqref="AP41:AQ45">
    <cfRule type="cellIs" priority="1" dxfId="3" operator="equal" stopIfTrue="1">
      <formula>0</formula>
    </cfRule>
  </conditionalFormatting>
  <printOptions/>
  <pageMargins left="0.4597222222222222" right="0.39375" top="0.31527777777777777" bottom="0.27569444444444446" header="0.5118055555555555" footer="0.5118055555555555"/>
  <pageSetup horizontalDpi="300" verticalDpi="300" orientation="landscape" paperSize="9" r:id="rId1"/>
  <ignoredErrors>
    <ignoredError sqref="M1 M27 AO27 M53 AO53 M79 AO79 AO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4.421875" style="0" customWidth="1"/>
    <col min="3" max="8" width="4.00390625" style="0" customWidth="1"/>
    <col min="9" max="9" width="5.421875" style="68" customWidth="1"/>
    <col min="10" max="12" width="5.421875" style="0" customWidth="1"/>
    <col min="13" max="16" width="6.7109375" style="0" customWidth="1"/>
    <col min="17" max="20" width="5.421875" style="0" customWidth="1"/>
    <col min="21" max="26" width="4.00390625" style="0" customWidth="1"/>
    <col min="27" max="27" width="4.421875" style="0" customWidth="1"/>
    <col min="28" max="28" width="6.00390625" style="0" customWidth="1"/>
  </cols>
  <sheetData>
    <row r="1" spans="1:28" ht="23.25">
      <c r="A1" s="87" t="s">
        <v>167</v>
      </c>
      <c r="B1" s="78"/>
      <c r="C1" s="78"/>
      <c r="D1" s="78"/>
      <c r="E1" s="78"/>
      <c r="F1" s="78"/>
      <c r="G1" s="78"/>
      <c r="H1" s="79"/>
      <c r="K1" s="76"/>
      <c r="L1" s="76"/>
      <c r="M1" s="255" t="s">
        <v>201</v>
      </c>
      <c r="N1" s="76"/>
      <c r="O1" s="76"/>
      <c r="P1" s="76"/>
      <c r="Q1" s="78"/>
      <c r="S1" s="89"/>
      <c r="V1" s="78" t="s">
        <v>189</v>
      </c>
      <c r="W1" s="78"/>
      <c r="X1" s="135"/>
      <c r="Y1" s="135"/>
      <c r="Z1" s="135"/>
      <c r="AA1" s="135"/>
      <c r="AB1" s="135"/>
    </row>
    <row r="2" spans="1:28" ht="20.25">
      <c r="A2" s="79"/>
      <c r="B2" s="90"/>
      <c r="C2" s="90"/>
      <c r="D2" s="90"/>
      <c r="E2" s="78"/>
      <c r="F2" s="78"/>
      <c r="G2" s="78"/>
      <c r="H2" s="78"/>
      <c r="I2" s="69"/>
      <c r="J2" s="78"/>
      <c r="K2" s="78"/>
      <c r="L2" s="78"/>
      <c r="M2" s="78"/>
      <c r="N2" s="78"/>
      <c r="O2" s="78"/>
      <c r="P2" s="78"/>
      <c r="Q2" s="78"/>
      <c r="R2" s="91"/>
      <c r="S2" s="78"/>
      <c r="T2" s="78"/>
      <c r="U2" s="92"/>
      <c r="V2" s="78"/>
      <c r="W2" s="78"/>
      <c r="X2" s="78"/>
      <c r="Y2" s="78"/>
      <c r="Z2" s="78"/>
      <c r="AA2" s="78"/>
      <c r="AB2" s="78"/>
    </row>
    <row r="3" spans="1:28" ht="20.25">
      <c r="A3" s="79"/>
      <c r="B3" s="78"/>
      <c r="C3" s="78"/>
      <c r="D3" s="78"/>
      <c r="E3" s="78"/>
      <c r="F3" s="78"/>
      <c r="G3" s="78"/>
      <c r="H3" s="78"/>
      <c r="I3" s="93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</row>
    <row r="4" spans="1:28" ht="12.75">
      <c r="A4" s="94" t="s">
        <v>170</v>
      </c>
      <c r="B4" s="94"/>
      <c r="C4" s="94"/>
      <c r="D4" s="94"/>
      <c r="E4" s="94"/>
      <c r="F4" s="94"/>
      <c r="G4" s="94"/>
      <c r="H4" s="94"/>
      <c r="I4" s="15"/>
      <c r="J4" s="94"/>
      <c r="K4" s="94"/>
      <c r="L4" s="94"/>
      <c r="M4" s="94"/>
      <c r="N4" s="94"/>
      <c r="O4" s="94" t="s">
        <v>171</v>
      </c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28" ht="23.25">
      <c r="A5" s="95" t="s">
        <v>172</v>
      </c>
      <c r="B5" s="96"/>
      <c r="C5" s="96"/>
      <c r="D5" s="96"/>
      <c r="E5" s="97"/>
      <c r="F5" s="97"/>
      <c r="G5" s="98"/>
      <c r="H5" s="96"/>
      <c r="I5" s="99"/>
      <c r="J5" s="96"/>
      <c r="K5" s="96"/>
      <c r="L5" s="96"/>
      <c r="M5" s="96"/>
      <c r="N5" s="100"/>
      <c r="O5" s="95" t="s">
        <v>172</v>
      </c>
      <c r="P5" s="96"/>
      <c r="Q5" s="96"/>
      <c r="R5" s="96"/>
      <c r="S5" s="97"/>
      <c r="T5" s="96"/>
      <c r="U5" s="96"/>
      <c r="V5" s="96"/>
      <c r="W5" s="96"/>
      <c r="X5" s="96"/>
      <c r="Y5" s="96"/>
      <c r="Z5" s="96"/>
      <c r="AA5" s="96"/>
      <c r="AB5" s="100"/>
    </row>
    <row r="6" ht="12.75">
      <c r="N6" s="86"/>
    </row>
    <row r="7" spans="1:28" ht="12.75">
      <c r="A7" s="101" t="s">
        <v>173</v>
      </c>
      <c r="B7" s="104" t="s">
        <v>174</v>
      </c>
      <c r="C7" s="106"/>
      <c r="D7" s="106"/>
      <c r="E7" s="106"/>
      <c r="F7" s="106"/>
      <c r="G7" s="106"/>
      <c r="H7" s="105"/>
      <c r="I7" s="102">
        <v>1</v>
      </c>
      <c r="J7" s="102">
        <v>2</v>
      </c>
      <c r="K7" s="102">
        <v>3</v>
      </c>
      <c r="L7" s="102">
        <v>4</v>
      </c>
      <c r="M7" s="103" t="s">
        <v>175</v>
      </c>
      <c r="N7" s="104" t="s">
        <v>176</v>
      </c>
      <c r="O7" s="105"/>
      <c r="P7" s="103" t="s">
        <v>175</v>
      </c>
      <c r="Q7" s="102">
        <v>4</v>
      </c>
      <c r="R7" s="102">
        <v>3</v>
      </c>
      <c r="S7" s="102">
        <v>2</v>
      </c>
      <c r="T7" s="102">
        <v>1</v>
      </c>
      <c r="U7" s="104" t="s">
        <v>174</v>
      </c>
      <c r="V7" s="106"/>
      <c r="W7" s="106"/>
      <c r="X7" s="106"/>
      <c r="Y7" s="106"/>
      <c r="Z7" s="106"/>
      <c r="AA7" s="105"/>
      <c r="AB7" s="101" t="s">
        <v>173</v>
      </c>
    </row>
    <row r="8" spans="1:28" ht="27">
      <c r="A8" s="111">
        <v>1</v>
      </c>
      <c r="B8" s="136"/>
      <c r="C8" s="122"/>
      <c r="D8" s="122"/>
      <c r="E8" s="122"/>
      <c r="F8" s="122"/>
      <c r="G8" s="122"/>
      <c r="H8" s="124"/>
      <c r="I8" s="107">
        <v>0</v>
      </c>
      <c r="J8" s="107"/>
      <c r="K8" s="107"/>
      <c r="L8" s="107"/>
      <c r="M8" s="108">
        <f>IF(OR(ISNUMBER(I8),ISNUMBER(J8),ISNUMBER(K8),ISNUMBER(L8)),SUM(I8:L8),"")</f>
        <v>0</v>
      </c>
      <c r="N8" s="109">
        <f>IF(AND(ISNUMBER(L8),ISNUMBER(Q8)),IF(M8&gt;P8,1,0),"")</f>
      </c>
      <c r="O8" s="109">
        <f>IF(AND(ISNUMBER(L8),ISNUMBER(Q8)),IF(P8&gt;M8,1,0),"")</f>
      </c>
      <c r="P8" s="108">
        <f>IF(OR(ISNUMBER(Q8),ISNUMBER(R8),ISNUMBER(S8),ISNUMBER(T8)),SUM(Q8:T8),"")</f>
      </c>
      <c r="Q8" s="110"/>
      <c r="R8" s="110"/>
      <c r="S8" s="110"/>
      <c r="T8" s="110"/>
      <c r="U8" s="136"/>
      <c r="V8" s="122"/>
      <c r="W8" s="122"/>
      <c r="X8" s="122"/>
      <c r="Y8" s="122"/>
      <c r="Z8" s="122"/>
      <c r="AA8" s="137"/>
      <c r="AB8" s="111">
        <v>2</v>
      </c>
    </row>
    <row r="9" spans="1:28" ht="27">
      <c r="A9" s="111">
        <v>3</v>
      </c>
      <c r="B9" s="136"/>
      <c r="C9" s="122"/>
      <c r="D9" s="122"/>
      <c r="E9" s="122"/>
      <c r="F9" s="122"/>
      <c r="G9" s="122"/>
      <c r="H9" s="124"/>
      <c r="I9" s="107">
        <v>0</v>
      </c>
      <c r="J9" s="107"/>
      <c r="K9" s="107"/>
      <c r="L9" s="107"/>
      <c r="M9" s="108">
        <f>IF(OR(ISNUMBER(I9),ISNUMBER(J9),ISNUMBER(K9),ISNUMBER(L9)),SUM(I9:L9),"")</f>
        <v>0</v>
      </c>
      <c r="N9" s="109">
        <f>IF(AND(ISNUMBER(L9),ISNUMBER(Q9)),IF(M9&gt;P9,1,0),"")</f>
      </c>
      <c r="O9" s="109">
        <f>IF(AND(ISNUMBER(L9),ISNUMBER(Q9)),IF(P9&gt;M9,1,0),"")</f>
      </c>
      <c r="P9" s="108">
        <f>IF(OR(ISNUMBER(Q9),ISNUMBER(R9),ISNUMBER(S9),ISNUMBER(T9)),SUM(Q9:T9),"")</f>
      </c>
      <c r="Q9" s="110"/>
      <c r="R9" s="110"/>
      <c r="S9" s="110"/>
      <c r="T9" s="110"/>
      <c r="U9" s="136"/>
      <c r="V9" s="122"/>
      <c r="W9" s="122"/>
      <c r="X9" s="122"/>
      <c r="Y9" s="122"/>
      <c r="Z9" s="122"/>
      <c r="AA9" s="124"/>
      <c r="AB9" s="111">
        <v>4</v>
      </c>
    </row>
    <row r="10" spans="1:28" ht="27">
      <c r="A10" s="111">
        <v>5</v>
      </c>
      <c r="B10" s="136"/>
      <c r="C10" s="122"/>
      <c r="D10" s="122"/>
      <c r="E10" s="122"/>
      <c r="F10" s="122"/>
      <c r="G10" s="122"/>
      <c r="H10" s="124"/>
      <c r="I10" s="107">
        <v>0</v>
      </c>
      <c r="J10" s="107"/>
      <c r="K10" s="107"/>
      <c r="L10" s="107"/>
      <c r="M10" s="108">
        <f>IF(OR(ISNUMBER(I10),ISNUMBER(J10),ISNUMBER(K10),ISNUMBER(L10)),SUM(I10:L10),"")</f>
        <v>0</v>
      </c>
      <c r="N10" s="109">
        <f>IF(AND(ISNUMBER(L10),ISNUMBER(Q10)),IF(M10&gt;P10,1,0),"")</f>
      </c>
      <c r="O10" s="109">
        <f>IF(AND(ISNUMBER(L10),ISNUMBER(Q10)),IF(P10&gt;M10,1,0),"")</f>
      </c>
      <c r="P10" s="108">
        <f>IF(OR(ISNUMBER(Q10),ISNUMBER(R10),ISNUMBER(S10),ISNUMBER(T10)),SUM(Q10:T10),"")</f>
      </c>
      <c r="Q10" s="110"/>
      <c r="R10" s="110"/>
      <c r="S10" s="110"/>
      <c r="T10" s="110"/>
      <c r="U10" s="136"/>
      <c r="V10" s="122"/>
      <c r="W10" s="122"/>
      <c r="X10" s="122"/>
      <c r="Y10" s="122"/>
      <c r="Z10" s="122"/>
      <c r="AA10" s="124"/>
      <c r="AB10" s="111">
        <v>6</v>
      </c>
    </row>
    <row r="11" spans="1:28" ht="27">
      <c r="A11" s="111">
        <v>7</v>
      </c>
      <c r="B11" s="136"/>
      <c r="C11" s="122"/>
      <c r="D11" s="122"/>
      <c r="E11" s="122"/>
      <c r="F11" s="122"/>
      <c r="G11" s="122"/>
      <c r="H11" s="124"/>
      <c r="I11" s="107">
        <v>0</v>
      </c>
      <c r="J11" s="107"/>
      <c r="K11" s="107"/>
      <c r="L11" s="107"/>
      <c r="M11" s="108">
        <f>IF(OR(ISNUMBER(I11),ISNUMBER(J11),ISNUMBER(K11),ISNUMBER(L11)),SUM(I11:L11),"")</f>
        <v>0</v>
      </c>
      <c r="N11" s="109">
        <f>IF(AND(ISNUMBER(L11),ISNUMBER(Q11)),IF(M11&gt;P11,1,0),"")</f>
      </c>
      <c r="O11" s="109">
        <f>IF(AND(ISNUMBER(L11),ISNUMBER(Q11)),IF(P11&gt;M11,1,0),"")</f>
      </c>
      <c r="P11" s="108">
        <f>IF(OR(ISNUMBER(Q11),ISNUMBER(R11),ISNUMBER(S11),ISNUMBER(T11)),SUM(Q11:T11),"")</f>
      </c>
      <c r="Q11" s="110"/>
      <c r="R11" s="110"/>
      <c r="S11" s="110"/>
      <c r="T11" s="110"/>
      <c r="U11" s="136"/>
      <c r="V11" s="122"/>
      <c r="W11" s="122"/>
      <c r="X11" s="122"/>
      <c r="Y11" s="122"/>
      <c r="Z11" s="122"/>
      <c r="AA11" s="124"/>
      <c r="AB11" s="111">
        <v>8</v>
      </c>
    </row>
    <row r="12" spans="1:28" ht="27">
      <c r="A12" s="111">
        <v>9</v>
      </c>
      <c r="B12" s="136"/>
      <c r="C12" s="122"/>
      <c r="D12" s="122"/>
      <c r="E12" s="122"/>
      <c r="F12" s="122"/>
      <c r="G12" s="122"/>
      <c r="H12" s="124"/>
      <c r="I12" s="107">
        <v>0</v>
      </c>
      <c r="J12" s="107"/>
      <c r="K12" s="107"/>
      <c r="L12" s="107"/>
      <c r="M12" s="108">
        <f>IF(OR(ISNUMBER(I12),ISNUMBER(J12),ISNUMBER(K12),ISNUMBER(L12)),SUM(I12:L12),"")</f>
        <v>0</v>
      </c>
      <c r="N12" s="109">
        <f>IF(AND(ISNUMBER(L12),ISNUMBER(Q12)),IF(M12&gt;P12,1,0),"")</f>
      </c>
      <c r="O12" s="109">
        <f>IF(AND(ISNUMBER(L12),ISNUMBER(Q12)),IF(P12&gt;M12,1,0),"")</f>
      </c>
      <c r="P12" s="108">
        <f>IF(OR(ISNUMBER(Q12),ISNUMBER(R12),ISNUMBER(S12),ISNUMBER(T12)),SUM(Q12:T12),"")</f>
      </c>
      <c r="Q12" s="110"/>
      <c r="R12" s="110"/>
      <c r="S12" s="110"/>
      <c r="T12" s="110"/>
      <c r="U12" s="136"/>
      <c r="V12" s="122"/>
      <c r="W12" s="122"/>
      <c r="X12" s="122"/>
      <c r="Y12" s="122"/>
      <c r="Z12" s="122"/>
      <c r="AA12" s="124"/>
      <c r="AB12" s="111">
        <v>10</v>
      </c>
    </row>
    <row r="13" spans="9:15" ht="30">
      <c r="I13" s="70"/>
      <c r="J13" s="112" t="s">
        <v>177</v>
      </c>
      <c r="K13" s="113"/>
      <c r="L13" s="113"/>
      <c r="M13" s="114"/>
      <c r="N13" s="115"/>
      <c r="O13" s="115"/>
    </row>
    <row r="14" spans="2:27" ht="30">
      <c r="B14" s="116"/>
      <c r="C14" s="117"/>
      <c r="D14" s="117"/>
      <c r="E14" s="117" t="s">
        <v>178</v>
      </c>
      <c r="F14" s="117"/>
      <c r="G14" s="117"/>
      <c r="H14" s="118"/>
      <c r="M14" s="78"/>
      <c r="N14" s="119"/>
      <c r="O14" s="120"/>
      <c r="P14" s="78"/>
      <c r="U14" s="104"/>
      <c r="V14" s="106"/>
      <c r="W14" s="106"/>
      <c r="X14" s="117" t="s">
        <v>178</v>
      </c>
      <c r="Y14" s="106"/>
      <c r="Z14" s="106"/>
      <c r="AA14" s="105"/>
    </row>
    <row r="15" spans="1:28" ht="27">
      <c r="A15" s="111" t="str">
        <f>IF(N8=O8,"1","")</f>
        <v>1</v>
      </c>
      <c r="B15" s="121">
        <f>IF(M8=P8,"Stechergebnis Pos.-NR.:","")</f>
      </c>
      <c r="C15" s="122"/>
      <c r="D15" s="122"/>
      <c r="E15" s="122"/>
      <c r="F15" s="122"/>
      <c r="G15" s="123"/>
      <c r="H15" s="124"/>
      <c r="I15" s="125"/>
      <c r="J15" s="125"/>
      <c r="K15" s="125"/>
      <c r="L15" s="126"/>
      <c r="M15" s="125">
        <f>IF(M8=P8,M8+I15+J15+K15+L15,"")</f>
      </c>
      <c r="N15" s="109">
        <f>IF(M15&gt;P15,1,0)</f>
        <v>0</v>
      </c>
      <c r="O15" s="109">
        <f>IF(P15&gt;M15,1,0)</f>
        <v>0</v>
      </c>
      <c r="P15" s="125">
        <f>IF(P8=M8,P8+T15+S15+R15+Q15,"")</f>
      </c>
      <c r="Q15" s="126"/>
      <c r="R15" s="125"/>
      <c r="S15" s="125"/>
      <c r="T15" s="125"/>
      <c r="U15" s="121">
        <f>IF(P8=M8,"Stechergebnis Pos.-Nr.:","")</f>
      </c>
      <c r="V15" s="122"/>
      <c r="W15" s="122"/>
      <c r="X15" s="122"/>
      <c r="Y15" s="122"/>
      <c r="Z15" s="123"/>
      <c r="AA15" s="124"/>
      <c r="AB15" s="111" t="str">
        <f>IF(O8=N8,"2","")</f>
        <v>2</v>
      </c>
    </row>
    <row r="16" spans="1:28" ht="27">
      <c r="A16" s="111" t="str">
        <f>IF(N9=O9,"3","")</f>
        <v>3</v>
      </c>
      <c r="B16" s="121">
        <f>IF(M9=P9,"Stechergebnis Pos.-NR.:","")</f>
      </c>
      <c r="C16" s="122"/>
      <c r="D16" s="122"/>
      <c r="E16" s="122"/>
      <c r="F16" s="122"/>
      <c r="G16" s="123"/>
      <c r="H16" s="124"/>
      <c r="I16" s="125"/>
      <c r="J16" s="125"/>
      <c r="K16" s="125"/>
      <c r="L16" s="126"/>
      <c r="M16" s="125">
        <f>IF(M9=P9,M9+I16+J16+K16+L16,"")</f>
      </c>
      <c r="N16" s="109">
        <f>IF(M16&gt;P16,1,0)</f>
        <v>0</v>
      </c>
      <c r="O16" s="109">
        <f>IF(P16&gt;M16,1,0)</f>
        <v>0</v>
      </c>
      <c r="P16" s="125">
        <f>IF(P9=M9,P9+T16+S16+R16+Q16,"")</f>
      </c>
      <c r="Q16" s="126"/>
      <c r="R16" s="125"/>
      <c r="S16" s="125"/>
      <c r="T16" s="125"/>
      <c r="U16" s="121">
        <f>IF(P9=M9,"Stechergebnis Pos.-Nr.:","")</f>
      </c>
      <c r="V16" s="122"/>
      <c r="W16" s="122"/>
      <c r="X16" s="122"/>
      <c r="Y16" s="122"/>
      <c r="Z16" s="123"/>
      <c r="AA16" s="124"/>
      <c r="AB16" s="111" t="str">
        <f>IF(O9=N9,"4","")</f>
        <v>4</v>
      </c>
    </row>
    <row r="17" spans="1:28" ht="27">
      <c r="A17" s="111" t="str">
        <f>IF(N10=O10,"5","")</f>
        <v>5</v>
      </c>
      <c r="B17" s="121">
        <f>IF(M10=P10,"Stechergebnis Pos.-NR.:","")</f>
      </c>
      <c r="C17" s="122"/>
      <c r="D17" s="122"/>
      <c r="E17" s="122"/>
      <c r="F17" s="122"/>
      <c r="G17" s="123"/>
      <c r="H17" s="124"/>
      <c r="I17" s="125"/>
      <c r="J17" s="125"/>
      <c r="K17" s="125"/>
      <c r="L17" s="126"/>
      <c r="M17" s="125">
        <f>IF(M10=P10,M10+I17+J17+K17+L17,"")</f>
      </c>
      <c r="N17" s="109">
        <f>IF(M17&gt;P17,1,0)</f>
        <v>0</v>
      </c>
      <c r="O17" s="109">
        <f>IF(P17&gt;M17,1,0)</f>
        <v>0</v>
      </c>
      <c r="P17" s="125">
        <f>IF(P10=M10,P10+T17+S17+R17+Q17,"")</f>
      </c>
      <c r="Q17" s="126"/>
      <c r="R17" s="125"/>
      <c r="S17" s="125"/>
      <c r="T17" s="125"/>
      <c r="U17" s="121">
        <f>IF(P10=M10,"Stechergebnis Pos.-Nr.:","")</f>
      </c>
      <c r="V17" s="122"/>
      <c r="W17" s="122"/>
      <c r="X17" s="122"/>
      <c r="Y17" s="122"/>
      <c r="Z17" s="123"/>
      <c r="AA17" s="124"/>
      <c r="AB17" s="111" t="str">
        <f>IF(O10=N10,"6","")</f>
        <v>6</v>
      </c>
    </row>
    <row r="18" spans="1:28" ht="27">
      <c r="A18" s="111" t="str">
        <f>IF(N11=O11,"7","")</f>
        <v>7</v>
      </c>
      <c r="B18" s="121">
        <f>IF(M11=P11,"Stechergebnis Pos.-NR.:","")</f>
      </c>
      <c r="C18" s="122"/>
      <c r="D18" s="122"/>
      <c r="E18" s="122"/>
      <c r="F18" s="122"/>
      <c r="G18" s="123"/>
      <c r="H18" s="124"/>
      <c r="I18" s="125"/>
      <c r="J18" s="125"/>
      <c r="K18" s="125"/>
      <c r="L18" s="126"/>
      <c r="M18" s="125">
        <f>IF(M11=P11,M11+I18+J18+K18+L18,"")</f>
      </c>
      <c r="N18" s="109">
        <f>IF(M18&gt;P18,1,0)</f>
        <v>0</v>
      </c>
      <c r="O18" s="109">
        <f>IF(P18&gt;M18,1,0)</f>
        <v>0</v>
      </c>
      <c r="P18" s="125">
        <f>IF(P11=M11,P11+T18+S18+R18+Q18,"")</f>
      </c>
      <c r="Q18" s="126"/>
      <c r="R18" s="125"/>
      <c r="S18" s="125"/>
      <c r="T18" s="125"/>
      <c r="U18" s="121">
        <f>IF(P11=M11,"Stechergebnis Pos.-Nr.:","")</f>
      </c>
      <c r="V18" s="122"/>
      <c r="W18" s="122"/>
      <c r="X18" s="122"/>
      <c r="Y18" s="122"/>
      <c r="Z18" s="123"/>
      <c r="AA18" s="124"/>
      <c r="AB18" s="111" t="str">
        <f>IF(O11=N11,"8","")</f>
        <v>8</v>
      </c>
    </row>
    <row r="19" spans="1:28" ht="27">
      <c r="A19" s="111" t="str">
        <f>IF(N12=O12,"9","")</f>
        <v>9</v>
      </c>
      <c r="B19" s="121">
        <f>IF(M12=P12,"Stechergebnis Pos.-NR.:","")</f>
      </c>
      <c r="C19" s="122"/>
      <c r="D19" s="122"/>
      <c r="E19" s="122"/>
      <c r="F19" s="122"/>
      <c r="G19" s="123"/>
      <c r="H19" s="124"/>
      <c r="I19" s="125"/>
      <c r="J19" s="127"/>
      <c r="K19" s="127"/>
      <c r="L19" s="128"/>
      <c r="M19" s="125">
        <f>IF(M12=P12,M12+I19+J19+K19+L19,"")</f>
      </c>
      <c r="N19" s="109">
        <f>IF(M19&gt;P19,1,0)</f>
        <v>0</v>
      </c>
      <c r="O19" s="109">
        <f>IF(P19&gt;M19,1,0)</f>
        <v>0</v>
      </c>
      <c r="P19" s="125">
        <f>IF(P12=M12,P12+T19+S19+R19+Q19,"")</f>
      </c>
      <c r="Q19" s="126"/>
      <c r="R19" s="125"/>
      <c r="S19" s="125"/>
      <c r="T19" s="125"/>
      <c r="U19" s="121">
        <f>IF(P12=M12,"Stechergebnis Pos.-Nr.:","")</f>
      </c>
      <c r="V19" s="122"/>
      <c r="W19" s="122"/>
      <c r="X19" s="122"/>
      <c r="Y19" s="122"/>
      <c r="Z19" s="123"/>
      <c r="AA19" s="124"/>
      <c r="AB19" s="111" t="str">
        <f>IF(O12=N12,"10","")</f>
        <v>10</v>
      </c>
    </row>
    <row r="20" spans="10:15" ht="30">
      <c r="J20" s="129" t="s">
        <v>179</v>
      </c>
      <c r="K20" s="113"/>
      <c r="L20" s="113"/>
      <c r="M20" s="114"/>
      <c r="N20" s="130"/>
      <c r="O20" s="130"/>
    </row>
    <row r="21" spans="1:28" ht="12.75">
      <c r="A21" s="78"/>
      <c r="B21" s="78"/>
      <c r="C21" s="78"/>
      <c r="D21" s="78"/>
      <c r="E21" s="78"/>
      <c r="F21" s="78"/>
      <c r="G21" s="78"/>
      <c r="H21" s="78"/>
      <c r="I21" s="69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3" spans="2:27" ht="12.75">
      <c r="B23" s="131"/>
      <c r="C23" s="131"/>
      <c r="D23" s="131"/>
      <c r="E23" s="131"/>
      <c r="F23" s="131"/>
      <c r="G23" s="131"/>
      <c r="H23" s="131"/>
      <c r="M23" s="131"/>
      <c r="N23" s="131"/>
      <c r="O23" s="131"/>
      <c r="P23" s="131"/>
      <c r="U23" s="131"/>
      <c r="V23" s="131"/>
      <c r="W23" s="131"/>
      <c r="X23" s="131"/>
      <c r="Y23" s="131"/>
      <c r="Z23" s="131"/>
      <c r="AA23" s="131"/>
    </row>
    <row r="24" spans="2:21" ht="12.75">
      <c r="B24" s="78" t="s">
        <v>180</v>
      </c>
      <c r="C24" s="78"/>
      <c r="D24" s="78"/>
      <c r="E24" s="78"/>
      <c r="F24" s="78"/>
      <c r="G24" s="78"/>
      <c r="H24" s="78"/>
      <c r="M24" t="s">
        <v>181</v>
      </c>
      <c r="U24" t="s">
        <v>182</v>
      </c>
    </row>
    <row r="25" spans="26:28" ht="12.75">
      <c r="Z25" s="132"/>
      <c r="AA25" s="78"/>
      <c r="AB25" s="78"/>
    </row>
    <row r="26" spans="1:28" ht="12.75">
      <c r="A26" s="133" t="s">
        <v>183</v>
      </c>
      <c r="Z26" s="78"/>
      <c r="AA26" s="134"/>
      <c r="AB26" s="78"/>
    </row>
    <row r="27" spans="1:19" s="78" customFormat="1" ht="24" customHeight="1">
      <c r="A27" s="88"/>
      <c r="H27" s="79"/>
      <c r="I27" s="69"/>
      <c r="K27" s="138"/>
      <c r="L27" s="138"/>
      <c r="M27" s="88"/>
      <c r="N27" s="138"/>
      <c r="O27" s="138"/>
      <c r="P27" s="138"/>
      <c r="S27" s="89"/>
    </row>
    <row r="28" spans="1:21" s="78" customFormat="1" ht="24" customHeight="1">
      <c r="A28" s="79"/>
      <c r="B28" s="90"/>
      <c r="C28" s="90"/>
      <c r="D28" s="90"/>
      <c r="I28" s="69"/>
      <c r="R28" s="91"/>
      <c r="U28" s="92"/>
    </row>
    <row r="29" spans="1:9" s="78" customFormat="1" ht="24" customHeight="1">
      <c r="A29" s="79"/>
      <c r="I29" s="93"/>
    </row>
    <row r="30" spans="1:28" s="78" customFormat="1" ht="24" customHeight="1">
      <c r="A30" s="90"/>
      <c r="B30" s="90"/>
      <c r="C30" s="90"/>
      <c r="D30" s="90"/>
      <c r="E30" s="90"/>
      <c r="F30" s="90"/>
      <c r="G30" s="90"/>
      <c r="H30" s="90"/>
      <c r="I30" s="72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s="78" customFormat="1" ht="24" customHeight="1">
      <c r="A31" s="79"/>
      <c r="B31" s="138"/>
      <c r="C31" s="138"/>
      <c r="D31" s="138"/>
      <c r="E31" s="139"/>
      <c r="F31" s="139"/>
      <c r="G31" s="90"/>
      <c r="H31" s="138"/>
      <c r="I31" s="140"/>
      <c r="J31" s="138"/>
      <c r="K31" s="138"/>
      <c r="L31" s="138"/>
      <c r="M31" s="138"/>
      <c r="N31" s="138"/>
      <c r="O31" s="79"/>
      <c r="P31" s="138"/>
      <c r="Q31" s="138"/>
      <c r="R31" s="138"/>
      <c r="S31" s="139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9:14" s="78" customFormat="1" ht="24" customHeight="1">
      <c r="I32" s="69"/>
      <c r="N32" s="141"/>
    </row>
    <row r="33" spans="9:20" s="78" customFormat="1" ht="24" customHeight="1">
      <c r="I33" s="69"/>
      <c r="J33" s="69"/>
      <c r="K33" s="69"/>
      <c r="L33" s="69"/>
      <c r="M33" s="142"/>
      <c r="N33" s="90"/>
      <c r="P33" s="142"/>
      <c r="Q33" s="69"/>
      <c r="R33" s="69"/>
      <c r="S33" s="69"/>
      <c r="T33" s="69"/>
    </row>
    <row r="34" spans="1:28" s="78" customFormat="1" ht="24" customHeight="1">
      <c r="A34" s="143"/>
      <c r="B34" s="144"/>
      <c r="C34" s="79"/>
      <c r="D34" s="79"/>
      <c r="E34" s="79"/>
      <c r="F34" s="79"/>
      <c r="G34" s="79"/>
      <c r="H34" s="79"/>
      <c r="I34" s="71"/>
      <c r="J34" s="71"/>
      <c r="K34" s="71"/>
      <c r="L34" s="71"/>
      <c r="M34" s="93"/>
      <c r="N34" s="145"/>
      <c r="O34" s="145"/>
      <c r="P34" s="93"/>
      <c r="Q34" s="91"/>
      <c r="R34" s="91"/>
      <c r="S34" s="91"/>
      <c r="T34" s="91"/>
      <c r="U34" s="144"/>
      <c r="V34" s="79"/>
      <c r="W34" s="79"/>
      <c r="X34" s="79"/>
      <c r="Y34" s="79"/>
      <c r="Z34" s="79"/>
      <c r="AA34" s="85"/>
      <c r="AB34" s="143"/>
    </row>
    <row r="35" spans="1:28" s="78" customFormat="1" ht="24" customHeight="1">
      <c r="A35" s="143"/>
      <c r="B35" s="144"/>
      <c r="C35" s="79"/>
      <c r="D35" s="79"/>
      <c r="E35" s="79"/>
      <c r="F35" s="79"/>
      <c r="G35" s="79"/>
      <c r="H35" s="79"/>
      <c r="I35" s="71"/>
      <c r="J35" s="71"/>
      <c r="K35" s="71"/>
      <c r="L35" s="71"/>
      <c r="M35" s="93"/>
      <c r="N35" s="145"/>
      <c r="O35" s="145"/>
      <c r="P35" s="93"/>
      <c r="Q35" s="91"/>
      <c r="R35" s="91"/>
      <c r="S35" s="91"/>
      <c r="T35" s="91"/>
      <c r="U35" s="144"/>
      <c r="V35" s="79"/>
      <c r="W35" s="79"/>
      <c r="X35" s="79"/>
      <c r="Y35" s="79"/>
      <c r="Z35" s="79"/>
      <c r="AA35" s="79"/>
      <c r="AB35" s="143"/>
    </row>
    <row r="36" spans="1:28" s="78" customFormat="1" ht="24" customHeight="1">
      <c r="A36" s="143"/>
      <c r="B36" s="144"/>
      <c r="C36" s="79"/>
      <c r="D36" s="79"/>
      <c r="E36" s="79"/>
      <c r="F36" s="79"/>
      <c r="G36" s="79"/>
      <c r="H36" s="79"/>
      <c r="I36" s="71"/>
      <c r="J36" s="71"/>
      <c r="K36" s="71"/>
      <c r="L36" s="71"/>
      <c r="M36" s="93"/>
      <c r="N36" s="145"/>
      <c r="O36" s="145"/>
      <c r="P36" s="93"/>
      <c r="Q36" s="91"/>
      <c r="R36" s="91"/>
      <c r="S36" s="91"/>
      <c r="T36" s="91"/>
      <c r="U36" s="144"/>
      <c r="V36" s="79"/>
      <c r="W36" s="79"/>
      <c r="X36" s="79"/>
      <c r="Y36" s="79"/>
      <c r="Z36" s="79"/>
      <c r="AA36" s="79"/>
      <c r="AB36" s="143"/>
    </row>
    <row r="37" spans="1:28" s="78" customFormat="1" ht="24" customHeight="1">
      <c r="A37" s="146"/>
      <c r="B37" s="144"/>
      <c r="C37" s="79"/>
      <c r="D37" s="79"/>
      <c r="E37" s="79"/>
      <c r="F37" s="79"/>
      <c r="G37" s="79"/>
      <c r="H37" s="79"/>
      <c r="I37" s="71"/>
      <c r="J37" s="71"/>
      <c r="K37" s="71"/>
      <c r="L37" s="71"/>
      <c r="M37" s="93"/>
      <c r="N37" s="145"/>
      <c r="O37" s="145"/>
      <c r="P37" s="93"/>
      <c r="Q37" s="91"/>
      <c r="R37" s="91"/>
      <c r="S37" s="91"/>
      <c r="T37" s="91"/>
      <c r="U37" s="144"/>
      <c r="V37" s="79"/>
      <c r="W37" s="79"/>
      <c r="X37" s="79"/>
      <c r="Y37" s="79"/>
      <c r="Z37" s="79"/>
      <c r="AA37" s="79"/>
      <c r="AB37" s="146"/>
    </row>
    <row r="38" spans="1:28" s="78" customFormat="1" ht="24" customHeight="1">
      <c r="A38" s="146"/>
      <c r="B38" s="144"/>
      <c r="C38" s="79"/>
      <c r="D38" s="79"/>
      <c r="E38" s="79"/>
      <c r="F38" s="79"/>
      <c r="G38" s="79"/>
      <c r="H38" s="79"/>
      <c r="I38" s="71"/>
      <c r="J38" s="71"/>
      <c r="K38" s="71"/>
      <c r="L38" s="71"/>
      <c r="M38" s="93"/>
      <c r="N38" s="145"/>
      <c r="O38" s="145"/>
      <c r="P38" s="93"/>
      <c r="Q38" s="91"/>
      <c r="R38" s="91"/>
      <c r="S38" s="91"/>
      <c r="T38" s="91"/>
      <c r="U38" s="144"/>
      <c r="V38" s="79"/>
      <c r="W38" s="79"/>
      <c r="X38" s="79"/>
      <c r="Y38" s="79"/>
      <c r="Z38" s="79"/>
      <c r="AA38" s="79"/>
      <c r="AB38" s="146"/>
    </row>
    <row r="39" spans="9:15" s="78" customFormat="1" ht="24" customHeight="1">
      <c r="I39" s="70"/>
      <c r="J39" s="70"/>
      <c r="N39" s="119"/>
      <c r="O39" s="119"/>
    </row>
    <row r="40" spans="2:24" s="78" customFormat="1" ht="24" customHeight="1">
      <c r="B40" s="69"/>
      <c r="C40" s="69"/>
      <c r="D40" s="69"/>
      <c r="E40" s="69"/>
      <c r="F40" s="69"/>
      <c r="G40" s="69"/>
      <c r="H40" s="69"/>
      <c r="I40" s="69"/>
      <c r="N40" s="119"/>
      <c r="O40" s="120"/>
      <c r="X40" s="69"/>
    </row>
    <row r="41" spans="1:28" s="78" customFormat="1" ht="24" customHeight="1">
      <c r="A41" s="143"/>
      <c r="B41" s="23"/>
      <c r="C41" s="79"/>
      <c r="D41" s="79"/>
      <c r="E41" s="79"/>
      <c r="F41" s="79"/>
      <c r="G41" s="147"/>
      <c r="H41" s="79"/>
      <c r="I41" s="17"/>
      <c r="J41" s="17"/>
      <c r="K41" s="17"/>
      <c r="L41" s="148"/>
      <c r="M41" s="17"/>
      <c r="N41" s="145"/>
      <c r="O41" s="145"/>
      <c r="P41" s="17"/>
      <c r="Q41" s="148"/>
      <c r="R41" s="17"/>
      <c r="S41" s="17"/>
      <c r="T41" s="17"/>
      <c r="U41" s="23"/>
      <c r="V41" s="79"/>
      <c r="W41" s="79"/>
      <c r="X41" s="79"/>
      <c r="Y41" s="79"/>
      <c r="Z41" s="147"/>
      <c r="AA41" s="79"/>
      <c r="AB41" s="143"/>
    </row>
    <row r="42" spans="1:28" s="78" customFormat="1" ht="24" customHeight="1">
      <c r="A42" s="143"/>
      <c r="B42" s="23"/>
      <c r="C42" s="79"/>
      <c r="D42" s="79"/>
      <c r="E42" s="79"/>
      <c r="F42" s="79"/>
      <c r="G42" s="147"/>
      <c r="H42" s="79"/>
      <c r="I42" s="17"/>
      <c r="J42" s="17"/>
      <c r="K42" s="17"/>
      <c r="L42" s="148"/>
      <c r="M42" s="17"/>
      <c r="N42" s="145"/>
      <c r="O42" s="145"/>
      <c r="P42" s="17"/>
      <c r="Q42" s="148"/>
      <c r="R42" s="17"/>
      <c r="S42" s="17"/>
      <c r="T42" s="17"/>
      <c r="U42" s="23"/>
      <c r="V42" s="79"/>
      <c r="W42" s="79"/>
      <c r="X42" s="79"/>
      <c r="Y42" s="79"/>
      <c r="Z42" s="147"/>
      <c r="AA42" s="79"/>
      <c r="AB42" s="143"/>
    </row>
    <row r="43" spans="1:28" s="78" customFormat="1" ht="24" customHeight="1">
      <c r="A43" s="143"/>
      <c r="B43" s="23"/>
      <c r="C43" s="79"/>
      <c r="D43" s="79"/>
      <c r="E43" s="79"/>
      <c r="F43" s="79"/>
      <c r="G43" s="147"/>
      <c r="H43" s="79"/>
      <c r="I43" s="17"/>
      <c r="J43" s="17"/>
      <c r="K43" s="17"/>
      <c r="L43" s="148"/>
      <c r="M43" s="17"/>
      <c r="N43" s="145"/>
      <c r="O43" s="145"/>
      <c r="P43" s="17"/>
      <c r="Q43" s="148"/>
      <c r="R43" s="17"/>
      <c r="S43" s="17"/>
      <c r="T43" s="17"/>
      <c r="U43" s="23"/>
      <c r="V43" s="79"/>
      <c r="W43" s="79"/>
      <c r="X43" s="79"/>
      <c r="Y43" s="79"/>
      <c r="Z43" s="147"/>
      <c r="AA43" s="79"/>
      <c r="AB43" s="143"/>
    </row>
    <row r="44" spans="1:28" s="78" customFormat="1" ht="24" customHeight="1">
      <c r="A44" s="143"/>
      <c r="B44" s="23"/>
      <c r="C44" s="79"/>
      <c r="D44" s="79"/>
      <c r="E44" s="79"/>
      <c r="F44" s="79"/>
      <c r="G44" s="147"/>
      <c r="H44" s="79"/>
      <c r="I44" s="17"/>
      <c r="J44" s="17"/>
      <c r="K44" s="17"/>
      <c r="L44" s="148"/>
      <c r="M44" s="17"/>
      <c r="N44" s="145"/>
      <c r="O44" s="145"/>
      <c r="P44" s="17"/>
      <c r="Q44" s="148"/>
      <c r="R44" s="17"/>
      <c r="S44" s="17"/>
      <c r="T44" s="17"/>
      <c r="U44" s="23"/>
      <c r="V44" s="79"/>
      <c r="W44" s="79"/>
      <c r="X44" s="79"/>
      <c r="Y44" s="79"/>
      <c r="Z44" s="147"/>
      <c r="AA44" s="79"/>
      <c r="AB44" s="143"/>
    </row>
    <row r="45" spans="1:28" s="78" customFormat="1" ht="24" customHeight="1">
      <c r="A45" s="143"/>
      <c r="B45" s="23"/>
      <c r="C45" s="79"/>
      <c r="D45" s="79"/>
      <c r="E45" s="79"/>
      <c r="F45" s="79"/>
      <c r="G45" s="147"/>
      <c r="H45" s="79"/>
      <c r="I45" s="17"/>
      <c r="J45" s="17"/>
      <c r="K45" s="17"/>
      <c r="L45" s="148"/>
      <c r="M45" s="17"/>
      <c r="N45" s="145"/>
      <c r="O45" s="145"/>
      <c r="P45" s="17"/>
      <c r="Q45" s="148"/>
      <c r="R45" s="17"/>
      <c r="S45" s="17"/>
      <c r="T45" s="17"/>
      <c r="U45" s="23"/>
      <c r="V45" s="79"/>
      <c r="W45" s="79"/>
      <c r="X45" s="79"/>
      <c r="Y45" s="79"/>
      <c r="Z45" s="147"/>
      <c r="AA45" s="79"/>
      <c r="AB45" s="143"/>
    </row>
    <row r="46" spans="9:15" s="78" customFormat="1" ht="24" customHeight="1">
      <c r="I46" s="69"/>
      <c r="J46" s="139"/>
      <c r="N46" s="119"/>
      <c r="O46" s="119"/>
    </row>
    <row r="47" s="78" customFormat="1" ht="24" customHeight="1">
      <c r="I47" s="69"/>
    </row>
    <row r="48" s="78" customFormat="1" ht="24" customHeight="1">
      <c r="I48" s="69"/>
    </row>
    <row r="49" s="78" customFormat="1" ht="24" customHeight="1">
      <c r="I49" s="69"/>
    </row>
    <row r="50" s="78" customFormat="1" ht="24" customHeight="1">
      <c r="I50" s="69"/>
    </row>
    <row r="51" spans="9:26" s="78" customFormat="1" ht="24" customHeight="1">
      <c r="I51" s="69"/>
      <c r="Z51" s="132"/>
    </row>
    <row r="52" spans="1:27" s="78" customFormat="1" ht="24" customHeight="1">
      <c r="A52" s="132"/>
      <c r="I52" s="69"/>
      <c r="AA52" s="134"/>
    </row>
    <row r="53" spans="1:19" s="78" customFormat="1" ht="24" customHeight="1">
      <c r="A53" s="88"/>
      <c r="H53" s="79"/>
      <c r="I53" s="69"/>
      <c r="K53" s="138"/>
      <c r="L53" s="138"/>
      <c r="M53" s="88"/>
      <c r="N53" s="138"/>
      <c r="O53" s="138"/>
      <c r="P53" s="138"/>
      <c r="S53" s="89"/>
    </row>
    <row r="54" spans="1:21" s="78" customFormat="1" ht="24" customHeight="1">
      <c r="A54" s="79"/>
      <c r="B54" s="90"/>
      <c r="C54" s="90"/>
      <c r="D54" s="90"/>
      <c r="I54" s="69"/>
      <c r="R54" s="91"/>
      <c r="U54" s="92"/>
    </row>
    <row r="55" spans="1:9" s="78" customFormat="1" ht="24" customHeight="1">
      <c r="A55" s="79"/>
      <c r="I55" s="93"/>
    </row>
    <row r="56" spans="1:28" s="78" customFormat="1" ht="24" customHeight="1">
      <c r="A56" s="90"/>
      <c r="B56" s="90"/>
      <c r="C56" s="90"/>
      <c r="D56" s="90"/>
      <c r="E56" s="90"/>
      <c r="F56" s="90"/>
      <c r="G56" s="90"/>
      <c r="H56" s="90"/>
      <c r="I56" s="72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</row>
    <row r="57" spans="1:28" s="78" customFormat="1" ht="24" customHeight="1">
      <c r="A57" s="79"/>
      <c r="B57" s="138"/>
      <c r="C57" s="138"/>
      <c r="D57" s="138"/>
      <c r="E57" s="139"/>
      <c r="F57" s="139"/>
      <c r="G57" s="90"/>
      <c r="H57" s="138"/>
      <c r="I57" s="140"/>
      <c r="J57" s="138"/>
      <c r="K57" s="138"/>
      <c r="L57" s="138"/>
      <c r="M57" s="138"/>
      <c r="N57" s="138"/>
      <c r="O57" s="79"/>
      <c r="P57" s="138"/>
      <c r="Q57" s="138"/>
      <c r="R57" s="138"/>
      <c r="S57" s="139"/>
      <c r="T57" s="138"/>
      <c r="U57" s="138"/>
      <c r="V57" s="138"/>
      <c r="W57" s="138"/>
      <c r="X57" s="138"/>
      <c r="Y57" s="138"/>
      <c r="Z57" s="138"/>
      <c r="AA57" s="138"/>
      <c r="AB57" s="138"/>
    </row>
    <row r="58" spans="9:14" s="78" customFormat="1" ht="24" customHeight="1">
      <c r="I58" s="69"/>
      <c r="N58" s="141"/>
    </row>
    <row r="59" spans="9:20" s="78" customFormat="1" ht="24" customHeight="1">
      <c r="I59" s="69"/>
      <c r="J59" s="69"/>
      <c r="K59" s="69"/>
      <c r="L59" s="69"/>
      <c r="M59" s="142"/>
      <c r="N59" s="90"/>
      <c r="P59" s="142"/>
      <c r="Q59" s="69"/>
      <c r="R59" s="69"/>
      <c r="S59" s="69"/>
      <c r="T59" s="69"/>
    </row>
    <row r="60" spans="1:28" s="78" customFormat="1" ht="24" customHeight="1">
      <c r="A60" s="143"/>
      <c r="B60" s="144"/>
      <c r="C60" s="79"/>
      <c r="D60" s="79"/>
      <c r="E60" s="79"/>
      <c r="F60" s="79"/>
      <c r="G60" s="79"/>
      <c r="H60" s="79"/>
      <c r="I60" s="71"/>
      <c r="J60" s="71"/>
      <c r="K60" s="71"/>
      <c r="L60" s="71"/>
      <c r="M60" s="93"/>
      <c r="N60" s="145"/>
      <c r="O60" s="145"/>
      <c r="P60" s="93"/>
      <c r="Q60" s="91"/>
      <c r="R60" s="91"/>
      <c r="S60" s="91"/>
      <c r="T60" s="91"/>
      <c r="U60" s="144"/>
      <c r="V60" s="79"/>
      <c r="W60" s="79"/>
      <c r="X60" s="79"/>
      <c r="Y60" s="79"/>
      <c r="Z60" s="79"/>
      <c r="AA60" s="85"/>
      <c r="AB60" s="143"/>
    </row>
    <row r="61" spans="1:28" s="78" customFormat="1" ht="24" customHeight="1">
      <c r="A61" s="143"/>
      <c r="B61" s="144"/>
      <c r="C61" s="79"/>
      <c r="D61" s="79"/>
      <c r="E61" s="79"/>
      <c r="F61" s="79"/>
      <c r="G61" s="79"/>
      <c r="H61" s="79"/>
      <c r="I61" s="71"/>
      <c r="J61" s="71"/>
      <c r="K61" s="71"/>
      <c r="L61" s="71"/>
      <c r="M61" s="93"/>
      <c r="N61" s="145"/>
      <c r="O61" s="145"/>
      <c r="P61" s="93"/>
      <c r="Q61" s="91"/>
      <c r="R61" s="91"/>
      <c r="S61" s="91"/>
      <c r="T61" s="91"/>
      <c r="U61" s="144"/>
      <c r="V61" s="79"/>
      <c r="W61" s="79"/>
      <c r="X61" s="79"/>
      <c r="Y61" s="79"/>
      <c r="Z61" s="79"/>
      <c r="AA61" s="79"/>
      <c r="AB61" s="143"/>
    </row>
    <row r="62" spans="1:28" s="78" customFormat="1" ht="24" customHeight="1">
      <c r="A62" s="143"/>
      <c r="B62" s="144"/>
      <c r="C62" s="79"/>
      <c r="D62" s="79"/>
      <c r="E62" s="79"/>
      <c r="F62" s="79"/>
      <c r="G62" s="79"/>
      <c r="H62" s="79"/>
      <c r="I62" s="71"/>
      <c r="J62" s="71"/>
      <c r="K62" s="71"/>
      <c r="L62" s="71"/>
      <c r="M62" s="93"/>
      <c r="N62" s="145"/>
      <c r="O62" s="145"/>
      <c r="P62" s="93"/>
      <c r="Q62" s="91"/>
      <c r="R62" s="91"/>
      <c r="S62" s="91"/>
      <c r="T62" s="91"/>
      <c r="U62" s="144"/>
      <c r="V62" s="79"/>
      <c r="W62" s="79"/>
      <c r="X62" s="79"/>
      <c r="Y62" s="79"/>
      <c r="Z62" s="79"/>
      <c r="AA62" s="79"/>
      <c r="AB62" s="143"/>
    </row>
    <row r="63" spans="1:28" s="78" customFormat="1" ht="24" customHeight="1">
      <c r="A63" s="146"/>
      <c r="B63" s="144"/>
      <c r="C63" s="79"/>
      <c r="D63" s="79"/>
      <c r="E63" s="79"/>
      <c r="F63" s="79"/>
      <c r="G63" s="79"/>
      <c r="H63" s="79"/>
      <c r="I63" s="71"/>
      <c r="J63" s="71"/>
      <c r="K63" s="71"/>
      <c r="L63" s="71"/>
      <c r="M63" s="93"/>
      <c r="N63" s="145"/>
      <c r="O63" s="145"/>
      <c r="P63" s="93"/>
      <c r="Q63" s="91"/>
      <c r="R63" s="91"/>
      <c r="S63" s="91"/>
      <c r="T63" s="91"/>
      <c r="U63" s="144"/>
      <c r="V63" s="79"/>
      <c r="W63" s="79"/>
      <c r="X63" s="79"/>
      <c r="Y63" s="79"/>
      <c r="Z63" s="79"/>
      <c r="AA63" s="79"/>
      <c r="AB63" s="146"/>
    </row>
    <row r="64" spans="1:28" s="78" customFormat="1" ht="24" customHeight="1">
      <c r="A64" s="146"/>
      <c r="B64" s="144"/>
      <c r="C64" s="79"/>
      <c r="D64" s="79"/>
      <c r="E64" s="79"/>
      <c r="F64" s="79"/>
      <c r="G64" s="79"/>
      <c r="H64" s="79"/>
      <c r="I64" s="71"/>
      <c r="J64" s="71"/>
      <c r="K64" s="71"/>
      <c r="L64" s="71"/>
      <c r="M64" s="93"/>
      <c r="N64" s="145"/>
      <c r="O64" s="145"/>
      <c r="P64" s="93"/>
      <c r="Q64" s="91"/>
      <c r="R64" s="91"/>
      <c r="S64" s="91"/>
      <c r="T64" s="91"/>
      <c r="U64" s="144"/>
      <c r="V64" s="79"/>
      <c r="W64" s="79"/>
      <c r="X64" s="79"/>
      <c r="Y64" s="79"/>
      <c r="Z64" s="79"/>
      <c r="AA64" s="79"/>
      <c r="AB64" s="146"/>
    </row>
    <row r="65" spans="9:15" s="78" customFormat="1" ht="24" customHeight="1">
      <c r="I65" s="70"/>
      <c r="J65" s="70"/>
      <c r="N65" s="119"/>
      <c r="O65" s="119"/>
    </row>
    <row r="66" spans="2:24" s="78" customFormat="1" ht="24" customHeight="1">
      <c r="B66" s="69"/>
      <c r="C66" s="69"/>
      <c r="D66" s="69"/>
      <c r="E66" s="69"/>
      <c r="F66" s="69"/>
      <c r="G66" s="69"/>
      <c r="H66" s="69"/>
      <c r="I66" s="69"/>
      <c r="N66" s="119"/>
      <c r="O66" s="120"/>
      <c r="X66" s="69"/>
    </row>
    <row r="67" spans="1:28" s="78" customFormat="1" ht="24" customHeight="1">
      <c r="A67" s="143"/>
      <c r="B67" s="23"/>
      <c r="C67" s="79"/>
      <c r="D67" s="79"/>
      <c r="E67" s="79"/>
      <c r="F67" s="79"/>
      <c r="G67" s="147"/>
      <c r="H67" s="79"/>
      <c r="I67" s="17"/>
      <c r="J67" s="17"/>
      <c r="K67" s="17"/>
      <c r="L67" s="148"/>
      <c r="M67" s="17"/>
      <c r="N67" s="145"/>
      <c r="O67" s="145"/>
      <c r="P67" s="17"/>
      <c r="Q67" s="148"/>
      <c r="R67" s="17"/>
      <c r="S67" s="17"/>
      <c r="T67" s="17"/>
      <c r="U67" s="23"/>
      <c r="V67" s="79"/>
      <c r="W67" s="79"/>
      <c r="X67" s="79"/>
      <c r="Y67" s="79"/>
      <c r="Z67" s="147"/>
      <c r="AA67" s="79"/>
      <c r="AB67" s="143"/>
    </row>
    <row r="68" spans="1:28" s="78" customFormat="1" ht="24" customHeight="1">
      <c r="A68" s="143"/>
      <c r="B68" s="23"/>
      <c r="C68" s="79"/>
      <c r="D68" s="79"/>
      <c r="E68" s="79"/>
      <c r="F68" s="79"/>
      <c r="G68" s="147"/>
      <c r="H68" s="79"/>
      <c r="I68" s="17"/>
      <c r="J68" s="17"/>
      <c r="K68" s="17"/>
      <c r="L68" s="148"/>
      <c r="M68" s="17"/>
      <c r="N68" s="145"/>
      <c r="O68" s="145"/>
      <c r="P68" s="17"/>
      <c r="Q68" s="148"/>
      <c r="R68" s="17"/>
      <c r="S68" s="17"/>
      <c r="T68" s="17"/>
      <c r="U68" s="23"/>
      <c r="V68" s="79"/>
      <c r="W68" s="79"/>
      <c r="X68" s="79"/>
      <c r="Y68" s="79"/>
      <c r="Z68" s="147"/>
      <c r="AA68" s="79"/>
      <c r="AB68" s="143"/>
    </row>
    <row r="69" spans="1:28" s="78" customFormat="1" ht="24" customHeight="1">
      <c r="A69" s="143"/>
      <c r="B69" s="23"/>
      <c r="C69" s="79"/>
      <c r="D69" s="79"/>
      <c r="E69" s="79"/>
      <c r="F69" s="79"/>
      <c r="G69" s="147"/>
      <c r="H69" s="79"/>
      <c r="I69" s="17"/>
      <c r="J69" s="17"/>
      <c r="K69" s="17"/>
      <c r="L69" s="148"/>
      <c r="M69" s="17"/>
      <c r="N69" s="145"/>
      <c r="O69" s="145"/>
      <c r="P69" s="17"/>
      <c r="Q69" s="148"/>
      <c r="R69" s="17"/>
      <c r="S69" s="17"/>
      <c r="T69" s="17"/>
      <c r="U69" s="23"/>
      <c r="V69" s="79"/>
      <c r="W69" s="79"/>
      <c r="X69" s="79"/>
      <c r="Y69" s="79"/>
      <c r="Z69" s="147"/>
      <c r="AA69" s="79"/>
      <c r="AB69" s="143"/>
    </row>
    <row r="70" spans="1:28" s="78" customFormat="1" ht="24" customHeight="1">
      <c r="A70" s="143"/>
      <c r="B70" s="23"/>
      <c r="C70" s="79"/>
      <c r="D70" s="79"/>
      <c r="E70" s="79"/>
      <c r="F70" s="79"/>
      <c r="G70" s="147"/>
      <c r="H70" s="79"/>
      <c r="I70" s="17"/>
      <c r="J70" s="17"/>
      <c r="K70" s="17"/>
      <c r="L70" s="148"/>
      <c r="M70" s="17"/>
      <c r="N70" s="145"/>
      <c r="O70" s="145"/>
      <c r="P70" s="17"/>
      <c r="Q70" s="148"/>
      <c r="R70" s="17"/>
      <c r="S70" s="17"/>
      <c r="T70" s="17"/>
      <c r="U70" s="23"/>
      <c r="V70" s="79"/>
      <c r="W70" s="79"/>
      <c r="X70" s="79"/>
      <c r="Y70" s="79"/>
      <c r="Z70" s="147"/>
      <c r="AA70" s="79"/>
      <c r="AB70" s="143"/>
    </row>
    <row r="71" spans="1:28" s="78" customFormat="1" ht="24" customHeight="1">
      <c r="A71" s="143"/>
      <c r="B71" s="23"/>
      <c r="C71" s="79"/>
      <c r="D71" s="79"/>
      <c r="E71" s="79"/>
      <c r="F71" s="79"/>
      <c r="G71" s="147"/>
      <c r="H71" s="79"/>
      <c r="I71" s="17"/>
      <c r="J71" s="17"/>
      <c r="K71" s="17"/>
      <c r="L71" s="148"/>
      <c r="M71" s="17"/>
      <c r="N71" s="145"/>
      <c r="O71" s="145"/>
      <c r="P71" s="17"/>
      <c r="Q71" s="148"/>
      <c r="R71" s="17"/>
      <c r="S71" s="17"/>
      <c r="T71" s="17"/>
      <c r="U71" s="23"/>
      <c r="V71" s="79"/>
      <c r="W71" s="79"/>
      <c r="X71" s="79"/>
      <c r="Y71" s="79"/>
      <c r="Z71" s="147"/>
      <c r="AA71" s="79"/>
      <c r="AB71" s="143"/>
    </row>
    <row r="72" spans="9:15" s="78" customFormat="1" ht="24" customHeight="1">
      <c r="I72" s="69"/>
      <c r="J72" s="139"/>
      <c r="N72" s="119"/>
      <c r="O72" s="119"/>
    </row>
    <row r="73" s="78" customFormat="1" ht="24" customHeight="1">
      <c r="I73" s="69"/>
    </row>
    <row r="74" s="78" customFormat="1" ht="24" customHeight="1">
      <c r="I74" s="69"/>
    </row>
    <row r="75" s="78" customFormat="1" ht="24" customHeight="1">
      <c r="I75" s="69"/>
    </row>
    <row r="76" s="78" customFormat="1" ht="24" customHeight="1">
      <c r="I76" s="69"/>
    </row>
    <row r="77" spans="9:26" s="78" customFormat="1" ht="24" customHeight="1">
      <c r="I77" s="69"/>
      <c r="Z77" s="132"/>
    </row>
    <row r="78" spans="1:27" s="78" customFormat="1" ht="24" customHeight="1">
      <c r="A78" s="132"/>
      <c r="I78" s="69"/>
      <c r="AA78" s="134"/>
    </row>
    <row r="79" spans="1:19" s="78" customFormat="1" ht="24" customHeight="1">
      <c r="A79" s="88"/>
      <c r="H79" s="79"/>
      <c r="I79" s="69"/>
      <c r="K79" s="138"/>
      <c r="L79" s="138"/>
      <c r="M79" s="88"/>
      <c r="N79" s="138"/>
      <c r="O79" s="138"/>
      <c r="P79" s="138"/>
      <c r="S79" s="89"/>
    </row>
    <row r="80" spans="1:21" s="78" customFormat="1" ht="24" customHeight="1">
      <c r="A80" s="79"/>
      <c r="B80" s="90"/>
      <c r="C80" s="90"/>
      <c r="D80" s="90"/>
      <c r="I80" s="69"/>
      <c r="R80" s="91"/>
      <c r="U80" s="92"/>
    </row>
    <row r="81" spans="1:9" s="78" customFormat="1" ht="24" customHeight="1">
      <c r="A81" s="79"/>
      <c r="I81" s="93"/>
    </row>
    <row r="82" spans="1:28" s="78" customFormat="1" ht="24" customHeight="1">
      <c r="A82" s="90"/>
      <c r="B82" s="90"/>
      <c r="C82" s="90"/>
      <c r="D82" s="90"/>
      <c r="E82" s="90"/>
      <c r="F82" s="90"/>
      <c r="G82" s="90"/>
      <c r="H82" s="90"/>
      <c r="I82" s="72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</row>
    <row r="83" spans="1:28" s="78" customFormat="1" ht="24" customHeight="1">
      <c r="A83" s="79"/>
      <c r="B83" s="138"/>
      <c r="C83" s="138"/>
      <c r="D83" s="138"/>
      <c r="E83" s="139"/>
      <c r="F83" s="139"/>
      <c r="G83" s="90"/>
      <c r="H83" s="138"/>
      <c r="I83" s="140"/>
      <c r="J83" s="138"/>
      <c r="K83" s="138"/>
      <c r="L83" s="138"/>
      <c r="M83" s="138"/>
      <c r="N83" s="138"/>
      <c r="O83" s="79"/>
      <c r="P83" s="138"/>
      <c r="Q83" s="138"/>
      <c r="R83" s="138"/>
      <c r="S83" s="139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9:14" s="78" customFormat="1" ht="24" customHeight="1">
      <c r="I84" s="69"/>
      <c r="N84" s="141"/>
    </row>
    <row r="85" spans="9:20" s="78" customFormat="1" ht="24" customHeight="1">
      <c r="I85" s="69"/>
      <c r="J85" s="69"/>
      <c r="K85" s="69"/>
      <c r="L85" s="69"/>
      <c r="M85" s="142"/>
      <c r="N85" s="90"/>
      <c r="P85" s="142"/>
      <c r="Q85" s="69"/>
      <c r="R85" s="69"/>
      <c r="S85" s="69"/>
      <c r="T85" s="69"/>
    </row>
    <row r="86" spans="1:28" s="78" customFormat="1" ht="24" customHeight="1">
      <c r="A86" s="143"/>
      <c r="B86" s="144"/>
      <c r="C86" s="79"/>
      <c r="D86" s="79"/>
      <c r="E86" s="79"/>
      <c r="F86" s="79"/>
      <c r="G86" s="79"/>
      <c r="H86" s="79"/>
      <c r="I86" s="71"/>
      <c r="J86" s="71"/>
      <c r="K86" s="71"/>
      <c r="L86" s="71"/>
      <c r="M86" s="93"/>
      <c r="N86" s="145"/>
      <c r="O86" s="145"/>
      <c r="P86" s="93"/>
      <c r="Q86" s="91"/>
      <c r="R86" s="91"/>
      <c r="S86" s="91"/>
      <c r="T86" s="91"/>
      <c r="U86" s="144"/>
      <c r="V86" s="79"/>
      <c r="W86" s="79"/>
      <c r="X86" s="79"/>
      <c r="Y86" s="79"/>
      <c r="Z86" s="79"/>
      <c r="AA86" s="85"/>
      <c r="AB86" s="143"/>
    </row>
    <row r="87" spans="1:28" s="78" customFormat="1" ht="24" customHeight="1">
      <c r="A87" s="143"/>
      <c r="B87" s="144"/>
      <c r="C87" s="79"/>
      <c r="D87" s="79"/>
      <c r="E87" s="79"/>
      <c r="F87" s="79"/>
      <c r="G87" s="79"/>
      <c r="H87" s="79"/>
      <c r="I87" s="71"/>
      <c r="J87" s="71"/>
      <c r="K87" s="71"/>
      <c r="L87" s="71"/>
      <c r="M87" s="93"/>
      <c r="N87" s="145"/>
      <c r="O87" s="145"/>
      <c r="P87" s="93"/>
      <c r="Q87" s="91"/>
      <c r="R87" s="91"/>
      <c r="S87" s="91"/>
      <c r="T87" s="91"/>
      <c r="U87" s="144"/>
      <c r="V87" s="79"/>
      <c r="W87" s="79"/>
      <c r="X87" s="79"/>
      <c r="Y87" s="79"/>
      <c r="Z87" s="79"/>
      <c r="AA87" s="79"/>
      <c r="AB87" s="143"/>
    </row>
    <row r="88" spans="1:28" s="78" customFormat="1" ht="24" customHeight="1">
      <c r="A88" s="143"/>
      <c r="B88" s="144"/>
      <c r="C88" s="79"/>
      <c r="D88" s="79"/>
      <c r="E88" s="79"/>
      <c r="F88" s="79"/>
      <c r="G88" s="79"/>
      <c r="H88" s="79"/>
      <c r="I88" s="71"/>
      <c r="J88" s="71"/>
      <c r="K88" s="71"/>
      <c r="L88" s="71"/>
      <c r="M88" s="93"/>
      <c r="N88" s="145"/>
      <c r="O88" s="145"/>
      <c r="P88" s="93"/>
      <c r="Q88" s="91"/>
      <c r="R88" s="91"/>
      <c r="S88" s="91"/>
      <c r="T88" s="91"/>
      <c r="U88" s="144"/>
      <c r="V88" s="79"/>
      <c r="W88" s="79"/>
      <c r="X88" s="79"/>
      <c r="Y88" s="79"/>
      <c r="Z88" s="79"/>
      <c r="AA88" s="79"/>
      <c r="AB88" s="143"/>
    </row>
    <row r="89" spans="1:28" s="78" customFormat="1" ht="24" customHeight="1">
      <c r="A89" s="146"/>
      <c r="B89" s="144"/>
      <c r="C89" s="79"/>
      <c r="D89" s="79"/>
      <c r="E89" s="79"/>
      <c r="F89" s="79"/>
      <c r="G89" s="79"/>
      <c r="H89" s="79"/>
      <c r="I89" s="71"/>
      <c r="J89" s="71"/>
      <c r="K89" s="71"/>
      <c r="L89" s="71"/>
      <c r="M89" s="93"/>
      <c r="N89" s="145"/>
      <c r="O89" s="145"/>
      <c r="P89" s="93"/>
      <c r="Q89" s="91"/>
      <c r="R89" s="91"/>
      <c r="S89" s="91"/>
      <c r="T89" s="91"/>
      <c r="U89" s="144"/>
      <c r="V89" s="79"/>
      <c r="W89" s="79"/>
      <c r="X89" s="79"/>
      <c r="Y89" s="79"/>
      <c r="Z89" s="79"/>
      <c r="AA89" s="79"/>
      <c r="AB89" s="146"/>
    </row>
    <row r="90" spans="1:28" s="78" customFormat="1" ht="24" customHeight="1">
      <c r="A90" s="146"/>
      <c r="B90" s="144"/>
      <c r="C90" s="79"/>
      <c r="D90" s="79"/>
      <c r="E90" s="79"/>
      <c r="F90" s="79"/>
      <c r="G90" s="79"/>
      <c r="H90" s="79"/>
      <c r="I90" s="71"/>
      <c r="J90" s="71"/>
      <c r="K90" s="71"/>
      <c r="L90" s="71"/>
      <c r="M90" s="93"/>
      <c r="N90" s="145"/>
      <c r="O90" s="145"/>
      <c r="P90" s="93"/>
      <c r="Q90" s="91"/>
      <c r="R90" s="91"/>
      <c r="S90" s="91"/>
      <c r="T90" s="91"/>
      <c r="U90" s="144"/>
      <c r="V90" s="79"/>
      <c r="W90" s="79"/>
      <c r="X90" s="79"/>
      <c r="Y90" s="79"/>
      <c r="Z90" s="79"/>
      <c r="AA90" s="79"/>
      <c r="AB90" s="146"/>
    </row>
    <row r="91" spans="9:15" s="78" customFormat="1" ht="24" customHeight="1">
      <c r="I91" s="70"/>
      <c r="J91" s="70"/>
      <c r="N91" s="119"/>
      <c r="O91" s="119"/>
    </row>
    <row r="92" spans="2:24" s="78" customFormat="1" ht="24" customHeight="1">
      <c r="B92" s="69"/>
      <c r="C92" s="69"/>
      <c r="D92" s="69"/>
      <c r="E92" s="69"/>
      <c r="F92" s="69"/>
      <c r="G92" s="69"/>
      <c r="H92" s="69"/>
      <c r="I92" s="69"/>
      <c r="N92" s="119"/>
      <c r="O92" s="120"/>
      <c r="X92" s="69"/>
    </row>
    <row r="93" spans="1:28" s="78" customFormat="1" ht="24" customHeight="1">
      <c r="A93" s="143"/>
      <c r="B93" s="23"/>
      <c r="C93" s="79"/>
      <c r="D93" s="79"/>
      <c r="E93" s="79"/>
      <c r="F93" s="79"/>
      <c r="G93" s="147"/>
      <c r="H93" s="79"/>
      <c r="I93" s="17"/>
      <c r="J93" s="17"/>
      <c r="K93" s="17"/>
      <c r="L93" s="148"/>
      <c r="M93" s="17"/>
      <c r="N93" s="145"/>
      <c r="O93" s="145"/>
      <c r="P93" s="17"/>
      <c r="Q93" s="148"/>
      <c r="R93" s="17"/>
      <c r="S93" s="17"/>
      <c r="T93" s="17"/>
      <c r="U93" s="23"/>
      <c r="V93" s="79"/>
      <c r="W93" s="79"/>
      <c r="X93" s="79"/>
      <c r="Y93" s="79"/>
      <c r="Z93" s="147"/>
      <c r="AA93" s="79"/>
      <c r="AB93" s="143"/>
    </row>
    <row r="94" spans="1:28" s="78" customFormat="1" ht="24" customHeight="1">
      <c r="A94" s="143"/>
      <c r="B94" s="23"/>
      <c r="C94" s="79"/>
      <c r="D94" s="79"/>
      <c r="E94" s="79"/>
      <c r="F94" s="79"/>
      <c r="G94" s="147"/>
      <c r="H94" s="79"/>
      <c r="I94" s="17"/>
      <c r="J94" s="17"/>
      <c r="K94" s="17"/>
      <c r="L94" s="148"/>
      <c r="M94" s="17"/>
      <c r="N94" s="145"/>
      <c r="O94" s="145"/>
      <c r="P94" s="17"/>
      <c r="Q94" s="148"/>
      <c r="R94" s="17"/>
      <c r="S94" s="17"/>
      <c r="T94" s="17"/>
      <c r="U94" s="23"/>
      <c r="V94" s="79"/>
      <c r="W94" s="79"/>
      <c r="X94" s="79"/>
      <c r="Y94" s="79"/>
      <c r="Z94" s="147"/>
      <c r="AA94" s="79"/>
      <c r="AB94" s="143"/>
    </row>
    <row r="95" spans="1:28" s="78" customFormat="1" ht="24" customHeight="1">
      <c r="A95" s="143"/>
      <c r="B95" s="23"/>
      <c r="C95" s="79"/>
      <c r="D95" s="79"/>
      <c r="E95" s="79"/>
      <c r="F95" s="79"/>
      <c r="G95" s="147"/>
      <c r="H95" s="79"/>
      <c r="I95" s="17"/>
      <c r="J95" s="17"/>
      <c r="K95" s="17"/>
      <c r="L95" s="148"/>
      <c r="M95" s="17"/>
      <c r="N95" s="145"/>
      <c r="O95" s="145"/>
      <c r="P95" s="17"/>
      <c r="Q95" s="148"/>
      <c r="R95" s="17"/>
      <c r="S95" s="17"/>
      <c r="T95" s="17"/>
      <c r="U95" s="23"/>
      <c r="V95" s="79"/>
      <c r="W95" s="79"/>
      <c r="X95" s="79"/>
      <c r="Y95" s="79"/>
      <c r="Z95" s="147"/>
      <c r="AA95" s="79"/>
      <c r="AB95" s="143"/>
    </row>
    <row r="96" spans="1:28" s="78" customFormat="1" ht="24" customHeight="1">
      <c r="A96" s="143"/>
      <c r="B96" s="23"/>
      <c r="C96" s="79"/>
      <c r="D96" s="79"/>
      <c r="E96" s="79"/>
      <c r="F96" s="79"/>
      <c r="G96" s="147"/>
      <c r="H96" s="79"/>
      <c r="I96" s="17"/>
      <c r="J96" s="17"/>
      <c r="K96" s="17"/>
      <c r="L96" s="148"/>
      <c r="M96" s="17"/>
      <c r="N96" s="145"/>
      <c r="O96" s="145"/>
      <c r="P96" s="17"/>
      <c r="Q96" s="148"/>
      <c r="R96" s="17"/>
      <c r="S96" s="17"/>
      <c r="T96" s="17"/>
      <c r="U96" s="23"/>
      <c r="V96" s="79"/>
      <c r="W96" s="79"/>
      <c r="X96" s="79"/>
      <c r="Y96" s="79"/>
      <c r="Z96" s="147"/>
      <c r="AA96" s="79"/>
      <c r="AB96" s="143"/>
    </row>
    <row r="97" spans="1:28" s="78" customFormat="1" ht="24" customHeight="1">
      <c r="A97" s="143"/>
      <c r="B97" s="23"/>
      <c r="C97" s="79"/>
      <c r="D97" s="79"/>
      <c r="E97" s="79"/>
      <c r="F97" s="79"/>
      <c r="G97" s="147"/>
      <c r="H97" s="79"/>
      <c r="I97" s="17"/>
      <c r="J97" s="17"/>
      <c r="K97" s="17"/>
      <c r="L97" s="148"/>
      <c r="M97" s="17"/>
      <c r="N97" s="145"/>
      <c r="O97" s="145"/>
      <c r="P97" s="17"/>
      <c r="Q97" s="148"/>
      <c r="R97" s="17"/>
      <c r="S97" s="17"/>
      <c r="T97" s="17"/>
      <c r="U97" s="23"/>
      <c r="V97" s="79"/>
      <c r="W97" s="79"/>
      <c r="X97" s="79"/>
      <c r="Y97" s="79"/>
      <c r="Z97" s="147"/>
      <c r="AA97" s="79"/>
      <c r="AB97" s="143"/>
    </row>
    <row r="98" spans="9:15" s="78" customFormat="1" ht="24" customHeight="1">
      <c r="I98" s="69"/>
      <c r="J98" s="139"/>
      <c r="N98" s="119"/>
      <c r="O98" s="119"/>
    </row>
    <row r="99" s="78" customFormat="1" ht="24" customHeight="1">
      <c r="I99" s="69"/>
    </row>
    <row r="100" s="78" customFormat="1" ht="24" customHeight="1">
      <c r="I100" s="69"/>
    </row>
    <row r="101" s="78" customFormat="1" ht="24" customHeight="1">
      <c r="I101" s="69"/>
    </row>
    <row r="102" s="78" customFormat="1" ht="24" customHeight="1">
      <c r="I102" s="69"/>
    </row>
    <row r="103" spans="9:26" s="78" customFormat="1" ht="24" customHeight="1">
      <c r="I103" s="69"/>
      <c r="Z103" s="132"/>
    </row>
    <row r="104" spans="1:27" s="78" customFormat="1" ht="24" customHeight="1">
      <c r="A104" s="132"/>
      <c r="I104" s="69"/>
      <c r="AA104" s="134"/>
    </row>
    <row r="105" s="78" customFormat="1" ht="24" customHeight="1">
      <c r="I105" s="69"/>
    </row>
    <row r="106" s="78" customFormat="1" ht="24" customHeight="1">
      <c r="I106" s="69"/>
    </row>
    <row r="107" s="78" customFormat="1" ht="24" customHeight="1">
      <c r="I107" s="69"/>
    </row>
    <row r="108" s="78" customFormat="1" ht="24" customHeight="1">
      <c r="I108" s="69"/>
    </row>
    <row r="109" s="78" customFormat="1" ht="24" customHeight="1">
      <c r="I109" s="69"/>
    </row>
    <row r="110" s="78" customFormat="1" ht="24" customHeight="1">
      <c r="I110" s="69"/>
    </row>
    <row r="111" s="78" customFormat="1" ht="24" customHeight="1">
      <c r="I111" s="69"/>
    </row>
    <row r="112" s="78" customFormat="1" ht="24" customHeight="1">
      <c r="I112" s="69"/>
    </row>
    <row r="113" s="78" customFormat="1" ht="24" customHeight="1">
      <c r="I113" s="69"/>
    </row>
    <row r="114" s="78" customFormat="1" ht="24" customHeight="1">
      <c r="I114" s="69"/>
    </row>
    <row r="115" s="78" customFormat="1" ht="24" customHeight="1">
      <c r="I115" s="69"/>
    </row>
    <row r="116" s="78" customFormat="1" ht="24" customHeight="1">
      <c r="I116" s="69"/>
    </row>
    <row r="117" s="78" customFormat="1" ht="24" customHeight="1">
      <c r="I117" s="69"/>
    </row>
    <row r="118" s="78" customFormat="1" ht="24" customHeight="1">
      <c r="I118" s="69"/>
    </row>
    <row r="119" s="78" customFormat="1" ht="24" customHeight="1">
      <c r="I119" s="69"/>
    </row>
    <row r="120" s="78" customFormat="1" ht="24" customHeight="1">
      <c r="I120" s="69"/>
    </row>
    <row r="121" s="78" customFormat="1" ht="24" customHeight="1">
      <c r="I121" s="69"/>
    </row>
    <row r="122" s="78" customFormat="1" ht="24" customHeight="1">
      <c r="I122" s="69"/>
    </row>
    <row r="123" s="78" customFormat="1" ht="24" customHeight="1">
      <c r="I123" s="69"/>
    </row>
    <row r="124" s="78" customFormat="1" ht="24" customHeight="1">
      <c r="I124" s="69"/>
    </row>
    <row r="125" s="78" customFormat="1" ht="24" customHeight="1">
      <c r="I125" s="69"/>
    </row>
    <row r="126" s="78" customFormat="1" ht="24" customHeight="1">
      <c r="I126" s="69"/>
    </row>
    <row r="127" s="78" customFormat="1" ht="24" customHeight="1">
      <c r="I127" s="69"/>
    </row>
    <row r="128" s="78" customFormat="1" ht="24" customHeight="1">
      <c r="I128" s="69"/>
    </row>
  </sheetData>
  <sheetProtection selectLockedCells="1" selectUnlockedCells="1"/>
  <conditionalFormatting sqref="J20">
    <cfRule type="expression" priority="1" dxfId="0" stopIfTrue="1">
      <formula>$N$20+$O$20&lt;5</formula>
    </cfRule>
  </conditionalFormatting>
  <conditionalFormatting sqref="I8:I12 M8:M12 M15:M19 P8:P12 P15:P19 T8:T12">
    <cfRule type="cellIs" priority="7" dxfId="0" operator="equal" stopIfTrue="1">
      <formula>0</formula>
    </cfRule>
  </conditionalFormatting>
  <conditionalFormatting sqref="B16:B19">
    <cfRule type="expression" priority="8" dxfId="0" stopIfTrue="1">
      <formula>"oder(i8);(t8)&gt;0"</formula>
    </cfRule>
  </conditionalFormatting>
  <printOptions/>
  <pageMargins left="0.39375" right="0.39375" top="0.19652777777777777" bottom="0.19652777777777777" header="0.5118055555555555" footer="0.5118055555555555"/>
  <pageSetup horizontalDpi="300" verticalDpi="300" orientation="landscape" paperSize="9" r:id="rId1"/>
  <ignoredErrors>
    <ignoredError sqref="M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</dc:creator>
  <cp:keywords/>
  <dc:description/>
  <cp:lastModifiedBy>Rast</cp:lastModifiedBy>
  <cp:lastPrinted>2012-07-11T15:20:00Z</cp:lastPrinted>
  <dcterms:created xsi:type="dcterms:W3CDTF">2012-04-06T08:03:56Z</dcterms:created>
  <dcterms:modified xsi:type="dcterms:W3CDTF">2012-07-22T04:57:20Z</dcterms:modified>
  <cp:category/>
  <cp:version/>
  <cp:contentType/>
  <cp:contentStatus/>
</cp:coreProperties>
</file>